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政策推進課財政係\01財政係\0029  財政状況の公表\R06財政状況の公表\02 上期\05 ＨＰ公表\"/>
    </mc:Choice>
  </mc:AlternateContent>
  <xr:revisionPtr revIDLastSave="0" documentId="13_ncr:1_{6CE11E98-3858-42EA-83CC-3129AAEE2153}" xr6:coauthVersionLast="47" xr6:coauthVersionMax="47" xr10:uidLastSave="{00000000-0000-0000-0000-000000000000}"/>
  <bookViews>
    <workbookView xWindow="-28920" yWindow="-1905" windowWidth="29040" windowHeight="15720" tabRatio="580" firstSheet="15" activeTab="17" xr2:uid="{00000000-000D-0000-FFFF-FFFF00000000}"/>
  </bookViews>
  <sheets>
    <sheet name="一般歳入歳出決算" sheetId="16" r:id="rId1"/>
    <sheet name="特会歳入歳出決算" sheetId="17" r:id="rId2"/>
    <sheet name="一般歳入歳出予算（06上）" sheetId="18" r:id="rId3"/>
    <sheet name="特会歳入歳出予算（06上）" sheetId="19" r:id="rId4"/>
    <sheet name="入湯税の使途状況" sheetId="20" r:id="rId5"/>
    <sheet name="都市計画税の使途状況" sheetId="21" r:id="rId6"/>
    <sheet name="財産・市債・一借（R6上）" sheetId="22" r:id="rId7"/>
    <sheet name="土地建物（R6上一般)" sheetId="23" r:id="rId8"/>
    <sheet name="土地建物（R6上特別）" sheetId="24" r:id="rId9"/>
    <sheet name="１．事業の概況（令和6年度　前期分 水道）" sheetId="25" r:id="rId10"/>
    <sheet name="２．経理の状況（令和6年度　前期分　水道）" sheetId="26" r:id="rId11"/>
    <sheet name="３．決算の状況（令和5年度　水道）" sheetId="27" r:id="rId12"/>
    <sheet name="１．事業の概況（令和5年度　前期分　下水道)" sheetId="28" r:id="rId13"/>
    <sheet name="２．経理の状況（令和5年度　前期分　下水道）" sheetId="29" r:id="rId14"/>
    <sheet name="３．決算の状況（令和5年度　下水道)" sheetId="30" r:id="rId15"/>
    <sheet name="１．事業の概況（令和5年度　前期分　公営事業局)" sheetId="31" r:id="rId16"/>
    <sheet name="２．経理の状況（令和5年度　前期分　公営事業局）" sheetId="32" r:id="rId17"/>
    <sheet name="３．決算の状況（令和5年度　公営事業局" sheetId="33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12">'１．事業の概況（令和5年度　前期分　下水道)'!$A$1:$AG$25</definedName>
    <definedName name="_xlnm.Print_Area" localSheetId="9">'１．事業の概況（令和6年度　前期分 水道）'!$A$1:$AG$25</definedName>
    <definedName name="_xlnm.Print_Area" localSheetId="13">'２．経理の状況（令和5年度　前期分　下水道）'!$A$1:$AG$105</definedName>
    <definedName name="_xlnm.Print_Area" localSheetId="10">'２．経理の状況（令和6年度　前期分　水道）'!$A$1:$AG$107</definedName>
    <definedName name="_xlnm.Print_Area" localSheetId="14">'３．決算の状況（令和5年度　下水道)'!$A$1:$AH$172</definedName>
    <definedName name="_xlnm.Print_Area" localSheetId="11">'３．決算の状況（令和5年度　水道）'!$A$1:$AG$241</definedName>
    <definedName name="_xlnm.Print_Area" localSheetId="2">'一般歳入歳出予算（06上）'!$A$1:$AK$30</definedName>
    <definedName name="_xlnm.Print_Area" localSheetId="5">都市計画税の使途状況!$A$1:$M$26</definedName>
    <definedName name="_xlnm.Print_Area" localSheetId="7">'土地建物（R6上一般)'!$A$1:$Y$24</definedName>
    <definedName name="_xlnm.Print_Area" localSheetId="8">'土地建物（R6上特別）'!$A$1:$S$18</definedName>
    <definedName name="_xlnm.Print_Area" localSheetId="3">'特会歳入歳出予算（06上）'!$A$1:$S$20</definedName>
    <definedName name="_xlnm.Print_Area" localSheetId="4">入湯税の使途状況!$A$1:$M$26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5" i="32" l="1"/>
  <c r="V84" i="32"/>
  <c r="V83" i="32"/>
  <c r="V82" i="32"/>
  <c r="V81" i="32"/>
  <c r="V80" i="32"/>
  <c r="U85" i="32" s="1"/>
  <c r="A78" i="32"/>
  <c r="O72" i="32"/>
  <c r="O73" i="32" s="1"/>
  <c r="H72" i="32"/>
  <c r="O71" i="32"/>
  <c r="O69" i="32"/>
  <c r="O67" i="32"/>
  <c r="V63" i="32"/>
  <c r="O63" i="32"/>
  <c r="V59" i="32"/>
  <c r="O59" i="32"/>
  <c r="H59" i="32"/>
  <c r="O60" i="32" s="1"/>
  <c r="O58" i="32"/>
  <c r="V54" i="32"/>
  <c r="O54" i="32"/>
  <c r="V16" i="32"/>
  <c r="O16" i="32"/>
  <c r="AK8" i="32"/>
  <c r="V5" i="32"/>
  <c r="O5" i="32"/>
  <c r="A18" i="31"/>
  <c r="X17" i="31"/>
  <c r="J17" i="31"/>
  <c r="A16" i="31"/>
  <c r="S17" i="31"/>
  <c r="A14" i="31"/>
  <c r="P4" i="24"/>
  <c r="L4" i="24"/>
  <c r="H4" i="24"/>
  <c r="D4" i="24"/>
  <c r="F28" i="23"/>
  <c r="V4" i="23"/>
  <c r="R4" i="23"/>
  <c r="G13" i="22"/>
  <c r="Q18" i="19" l="1"/>
  <c r="S2" i="19"/>
  <c r="T26" i="18"/>
  <c r="X25" i="18"/>
  <c r="V25" i="18"/>
  <c r="M25" i="18"/>
  <c r="Q25" i="18" s="1"/>
  <c r="M23" i="18"/>
  <c r="X24" i="18"/>
  <c r="V24" i="18"/>
  <c r="M24" i="18"/>
  <c r="Q24" i="18" s="1"/>
  <c r="X23" i="18"/>
  <c r="V23" i="18"/>
  <c r="X22" i="18"/>
  <c r="V22" i="18"/>
  <c r="M22" i="18"/>
  <c r="O22" i="18" s="1"/>
  <c r="M20" i="18"/>
  <c r="X21" i="18"/>
  <c r="V21" i="18"/>
  <c r="M21" i="18"/>
  <c r="Q21" i="18" s="1"/>
  <c r="X20" i="18"/>
  <c r="V20" i="18"/>
  <c r="X19" i="18"/>
  <c r="V19" i="18"/>
  <c r="M19" i="18"/>
  <c r="O19" i="18" s="1"/>
  <c r="X18" i="18"/>
  <c r="V18" i="18"/>
  <c r="M18" i="18"/>
  <c r="O18" i="18" s="1"/>
  <c r="X17" i="18"/>
  <c r="V17" i="18"/>
  <c r="M17" i="18"/>
  <c r="O17" i="18" s="1"/>
  <c r="M15" i="18"/>
  <c r="X16" i="18"/>
  <c r="V16" i="18"/>
  <c r="X15" i="18"/>
  <c r="V15" i="18"/>
  <c r="M13" i="18"/>
  <c r="X14" i="18"/>
  <c r="V14" i="18"/>
  <c r="X13" i="18"/>
  <c r="V13" i="18"/>
  <c r="M12" i="18"/>
  <c r="X12" i="18"/>
  <c r="V12" i="18"/>
  <c r="M11" i="18"/>
  <c r="X11" i="18"/>
  <c r="V11" i="18"/>
  <c r="X10" i="18"/>
  <c r="V10" i="18"/>
  <c r="Q10" i="18"/>
  <c r="O10" i="18"/>
  <c r="M10" i="18"/>
  <c r="X8" i="18"/>
  <c r="V8" i="18"/>
  <c r="M8" i="18"/>
  <c r="Q8" i="18" s="1"/>
  <c r="X7" i="18"/>
  <c r="V7" i="18"/>
  <c r="X6" i="18"/>
  <c r="V6" i="18"/>
  <c r="X5" i="18"/>
  <c r="V5" i="18"/>
  <c r="M5" i="18"/>
  <c r="X4" i="18"/>
  <c r="X26" i="18" s="1"/>
  <c r="V4" i="18"/>
  <c r="V26" i="18" s="1"/>
  <c r="M4" i="18"/>
  <c r="O4" i="18" s="1"/>
  <c r="O26" i="18" s="1"/>
  <c r="AK2" i="18"/>
  <c r="S2" i="18"/>
  <c r="Q4" i="18" l="1"/>
  <c r="Q26" i="18" s="1"/>
  <c r="O11" i="18"/>
  <c r="Q11" i="18"/>
  <c r="Q5" i="18"/>
  <c r="O5" i="18"/>
  <c r="Q13" i="18"/>
  <c r="O13" i="18"/>
  <c r="O23" i="18"/>
  <c r="Q23" i="18"/>
  <c r="Q12" i="18"/>
  <c r="O12" i="18"/>
  <c r="Q15" i="18"/>
  <c r="O15" i="18"/>
  <c r="O20" i="18"/>
  <c r="Q20" i="18"/>
  <c r="M16" i="18"/>
  <c r="Q17" i="18"/>
  <c r="M7" i="18"/>
  <c r="O8" i="18"/>
  <c r="M14" i="18"/>
  <c r="O21" i="18"/>
  <c r="O24" i="18"/>
  <c r="Q18" i="18"/>
  <c r="M6" i="18"/>
  <c r="Q19" i="18"/>
  <c r="Q22" i="18"/>
  <c r="O25" i="18"/>
  <c r="Q6" i="18" l="1"/>
  <c r="O6" i="18"/>
  <c r="O16" i="18"/>
  <c r="Q16" i="18"/>
  <c r="Q14" i="18"/>
  <c r="O14" i="18"/>
  <c r="M26" i="18"/>
  <c r="O7" i="18"/>
  <c r="Q7" i="18"/>
</calcChain>
</file>

<file path=xl/sharedStrings.xml><?xml version="1.0" encoding="utf-8"?>
<sst xmlns="http://schemas.openxmlformats.org/spreadsheetml/2006/main" count="1469" uniqueCount="385">
  <si>
    <t>歳    入    科    目</t>
  </si>
  <si>
    <t>歳    出    科    目</t>
  </si>
  <si>
    <t>市税</t>
  </si>
  <si>
    <t>千円</t>
  </si>
  <si>
    <t>議会費</t>
  </si>
  <si>
    <t>地方譲与税</t>
  </si>
  <si>
    <t>総務費</t>
  </si>
  <si>
    <t>利子割交付金</t>
  </si>
  <si>
    <t>民生費</t>
  </si>
  <si>
    <t>地方消費税交付金</t>
  </si>
  <si>
    <t>衛生費</t>
  </si>
  <si>
    <t>ゴルフ場利用税交付金</t>
  </si>
  <si>
    <t>労働費</t>
  </si>
  <si>
    <t>農林水産業費</t>
  </si>
  <si>
    <t>商工費</t>
  </si>
  <si>
    <t>国有提供施設等所在市町村助成交付金</t>
  </si>
  <si>
    <t>観光費</t>
  </si>
  <si>
    <t>地方交付税</t>
  </si>
  <si>
    <t>土木費</t>
  </si>
  <si>
    <t>交通安全対策特別交付金</t>
  </si>
  <si>
    <t>消防費</t>
  </si>
  <si>
    <t>分担金及び負担金</t>
  </si>
  <si>
    <t>教育費</t>
  </si>
  <si>
    <t>使用料及び手数料</t>
  </si>
  <si>
    <t>災害復旧費</t>
  </si>
  <si>
    <t>国庫支出金</t>
  </si>
  <si>
    <t>公債費</t>
  </si>
  <si>
    <t>県支出金</t>
  </si>
  <si>
    <t>諸支出金</t>
  </si>
  <si>
    <t>財産収入</t>
  </si>
  <si>
    <t>予備費</t>
  </si>
  <si>
    <t>寄附金</t>
  </si>
  <si>
    <t>繰入金</t>
  </si>
  <si>
    <t>繰越金</t>
  </si>
  <si>
    <t>諸収入</t>
  </si>
  <si>
    <t>市債</t>
  </si>
  <si>
    <t>合                計</t>
  </si>
  <si>
    <t>国民健康保険事業</t>
  </si>
  <si>
    <t>競輪事業</t>
  </si>
  <si>
    <t>公共用地先行取得事業</t>
  </si>
  <si>
    <t>地方卸売市場事業</t>
  </si>
  <si>
    <t>老人保健</t>
  </si>
  <si>
    <t>合            計</t>
  </si>
  <si>
    <t>収入済額</t>
    <phoneticPr fontId="10"/>
  </si>
  <si>
    <t>構成比</t>
    <rPh sb="0" eb="3">
      <t>コウセイヒ</t>
    </rPh>
    <phoneticPr fontId="10"/>
  </si>
  <si>
    <t>歳入決算額</t>
    <rPh sb="0" eb="2">
      <t>サイニュウ</t>
    </rPh>
    <rPh sb="2" eb="5">
      <t>ケッサンガク</t>
    </rPh>
    <phoneticPr fontId="8"/>
  </si>
  <si>
    <t>歳出決算額</t>
    <rPh sb="0" eb="2">
      <t>サイシュツ</t>
    </rPh>
    <rPh sb="2" eb="5">
      <t>ケッサンガク</t>
    </rPh>
    <phoneticPr fontId="8"/>
  </si>
  <si>
    <t>差  引  額</t>
    <rPh sb="0" eb="4">
      <t>サシヒキ</t>
    </rPh>
    <rPh sb="6" eb="7">
      <t>ガク</t>
    </rPh>
    <phoneticPr fontId="8"/>
  </si>
  <si>
    <t>一般会計繰入金</t>
    <rPh sb="0" eb="4">
      <t>イッパンカイケイ</t>
    </rPh>
    <rPh sb="4" eb="7">
      <t>クリイレキン</t>
    </rPh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</si>
  <si>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13"/>
  </si>
  <si>
    <t>支出済額</t>
    <phoneticPr fontId="10"/>
  </si>
  <si>
    <t>介護保険事業</t>
    <rPh sb="0" eb="4">
      <t>カイゴホケン</t>
    </rPh>
    <rPh sb="4" eb="6">
      <t>ジギョウ</t>
    </rPh>
    <phoneticPr fontId="8"/>
  </si>
  <si>
    <t>会    計    別</t>
    <phoneticPr fontId="8"/>
  </si>
  <si>
    <t>収入済額</t>
    <rPh sb="0" eb="2">
      <t>シュウニュウ</t>
    </rPh>
    <rPh sb="2" eb="3">
      <t>ズ</t>
    </rPh>
    <rPh sb="3" eb="4">
      <t>ガク</t>
    </rPh>
    <phoneticPr fontId="10"/>
  </si>
  <si>
    <t>円</t>
    <rPh sb="0" eb="1">
      <t>エン</t>
    </rPh>
    <phoneticPr fontId="10"/>
  </si>
  <si>
    <t>支出済額</t>
    <rPh sb="0" eb="2">
      <t>シシュツ</t>
    </rPh>
    <rPh sb="2" eb="3">
      <t>スミ</t>
    </rPh>
    <rPh sb="3" eb="4">
      <t>ガク</t>
    </rPh>
    <phoneticPr fontId="10"/>
  </si>
  <si>
    <t>歳出決算額</t>
    <rPh sb="0" eb="2">
      <t>サイシュツ</t>
    </rPh>
    <rPh sb="2" eb="4">
      <t>ケッサン</t>
    </rPh>
    <rPh sb="4" eb="5">
      <t>ガク</t>
    </rPh>
    <phoneticPr fontId="8"/>
  </si>
  <si>
    <t>歳入決算額</t>
    <rPh sb="0" eb="2">
      <t>サイニュウ</t>
    </rPh>
    <rPh sb="2" eb="4">
      <t>ケッサン</t>
    </rPh>
    <rPh sb="4" eb="5">
      <t>ガク</t>
    </rPh>
    <phoneticPr fontId="8"/>
  </si>
  <si>
    <t>円</t>
    <rPh sb="0" eb="1">
      <t>エン</t>
    </rPh>
    <phoneticPr fontId="8"/>
  </si>
  <si>
    <t>配当割交付金</t>
    <rPh sb="0" eb="2">
      <t>ハイトウ</t>
    </rPh>
    <rPh sb="2" eb="3">
      <t>ワリ</t>
    </rPh>
    <rPh sb="3" eb="6">
      <t>コウフキン</t>
    </rPh>
    <phoneticPr fontId="10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</si>
  <si>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0"/>
  </si>
  <si>
    <t>後期高齢者医療</t>
    <rPh sb="0" eb="2">
      <t>コウキ</t>
    </rPh>
    <rPh sb="2" eb="5">
      <t>コウレイシャ</t>
    </rPh>
    <rPh sb="5" eb="7">
      <t>イリョウ</t>
    </rPh>
    <phoneticPr fontId="8"/>
  </si>
  <si>
    <t>千円</t>
    <rPh sb="0" eb="2">
      <t>センエン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</si>
  <si>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0"/>
  </si>
  <si>
    <t>千円</t>
    <phoneticPr fontId="10"/>
  </si>
  <si>
    <t>法人事業税交付金</t>
    <rPh sb="0" eb="2">
      <t>ホウジン</t>
    </rPh>
    <rPh sb="2" eb="5">
      <t>ジギョウゼイ</t>
    </rPh>
    <rPh sb="5" eb="8">
      <t>コウフキン</t>
    </rPh>
    <phoneticPr fontId="10"/>
  </si>
  <si>
    <t>自動車取得税交付金</t>
    <rPh sb="0" eb="3">
      <t>ジドウシャ</t>
    </rPh>
    <rPh sb="3" eb="6">
      <t>シュトクゼイ</t>
    </rPh>
    <rPh sb="6" eb="9">
      <t>コウフキン</t>
    </rPh>
    <phoneticPr fontId="10"/>
  </si>
  <si>
    <t>（平成13年9月30日現在）</t>
  </si>
  <si>
    <t>上半期収入済額</t>
    <rPh sb="0" eb="1">
      <t>ウエ</t>
    </rPh>
    <phoneticPr fontId="10"/>
  </si>
  <si>
    <t>住民１人当たり</t>
  </si>
  <si>
    <t>１世帯当たり</t>
  </si>
  <si>
    <t>下半期収入済額</t>
  </si>
  <si>
    <t>上半期＋下半期収入済額</t>
  </si>
  <si>
    <t>上半期支出済額</t>
    <rPh sb="0" eb="1">
      <t>ウエ</t>
    </rPh>
    <phoneticPr fontId="10"/>
  </si>
  <si>
    <t>円</t>
  </si>
  <si>
    <t>円</t>
    <rPh sb="0" eb="1">
      <t>エン</t>
    </rPh>
    <phoneticPr fontId="20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</si>
  <si>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0"/>
  </si>
  <si>
    <t>地方特例交付金</t>
  </si>
  <si>
    <t>世帯数</t>
  </si>
  <si>
    <t>会    計    別</t>
  </si>
  <si>
    <t>上半期収入済額</t>
    <rPh sb="0" eb="1">
      <t>ウエ</t>
    </rPh>
    <phoneticPr fontId="8"/>
  </si>
  <si>
    <t>上半期支出済額</t>
    <rPh sb="0" eb="1">
      <t>ウエ</t>
    </rPh>
    <phoneticPr fontId="8"/>
  </si>
  <si>
    <t>公共下水道事業</t>
  </si>
  <si>
    <t>介護保険事業</t>
  </si>
  <si>
    <t>■ 入湯税充当対象事業費</t>
    <rPh sb="2" eb="4">
      <t>ニュウトウ</t>
    </rPh>
    <rPh sb="4" eb="5">
      <t>ゼイ</t>
    </rPh>
    <rPh sb="5" eb="7">
      <t>ジュウトウ</t>
    </rPh>
    <rPh sb="7" eb="9">
      <t>タイショウ</t>
    </rPh>
    <rPh sb="9" eb="11">
      <t>ジギョウ</t>
    </rPh>
    <rPh sb="11" eb="12">
      <t>ヒ</t>
    </rPh>
    <phoneticPr fontId="24"/>
  </si>
  <si>
    <t>［ 単位：千円 ］</t>
    <rPh sb="2" eb="4">
      <t>タンイ</t>
    </rPh>
    <rPh sb="5" eb="7">
      <t>センエン</t>
    </rPh>
    <phoneticPr fontId="24"/>
  </si>
  <si>
    <t>事業区分</t>
    <rPh sb="0" eb="2">
      <t>ジギョウ</t>
    </rPh>
    <rPh sb="2" eb="4">
      <t>クブン</t>
    </rPh>
    <phoneticPr fontId="24"/>
  </si>
  <si>
    <t>決算額</t>
    <rPh sb="0" eb="2">
      <t>ケッサン</t>
    </rPh>
    <rPh sb="2" eb="3">
      <t>ガク</t>
    </rPh>
    <phoneticPr fontId="24"/>
  </si>
  <si>
    <t>環境衛生施設の整備</t>
    <rPh sb="0" eb="2">
      <t>カンキョウ</t>
    </rPh>
    <rPh sb="2" eb="4">
      <t>エイセイ</t>
    </rPh>
    <rPh sb="4" eb="6">
      <t>シセツ</t>
    </rPh>
    <rPh sb="7" eb="9">
      <t>セイビ</t>
    </rPh>
    <phoneticPr fontId="24"/>
  </si>
  <si>
    <t>消防施設等の整備</t>
    <rPh sb="0" eb="2">
      <t>ショウボウ</t>
    </rPh>
    <rPh sb="2" eb="4">
      <t>シセツ</t>
    </rPh>
    <rPh sb="4" eb="5">
      <t>トウ</t>
    </rPh>
    <rPh sb="6" eb="8">
      <t>セイビ</t>
    </rPh>
    <phoneticPr fontId="24"/>
  </si>
  <si>
    <t>観光施設の整備</t>
    <rPh sb="0" eb="2">
      <t>カンコウ</t>
    </rPh>
    <rPh sb="2" eb="4">
      <t>シセツ</t>
    </rPh>
    <rPh sb="5" eb="7">
      <t>セイビ</t>
    </rPh>
    <phoneticPr fontId="24"/>
  </si>
  <si>
    <t>観光振興</t>
    <rPh sb="0" eb="2">
      <t>カンコウ</t>
    </rPh>
    <rPh sb="2" eb="4">
      <t>シンコウ</t>
    </rPh>
    <phoneticPr fontId="24"/>
  </si>
  <si>
    <t>基金積立金</t>
    <rPh sb="0" eb="2">
      <t>キキン</t>
    </rPh>
    <rPh sb="2" eb="4">
      <t>ツミタテ</t>
    </rPh>
    <rPh sb="4" eb="5">
      <t>キン</t>
    </rPh>
    <phoneticPr fontId="24"/>
  </si>
  <si>
    <t>合計</t>
    <rPh sb="0" eb="2">
      <t>ゴウケイ</t>
    </rPh>
    <phoneticPr fontId="24"/>
  </si>
  <si>
    <t>■ 上記事業費の財源内訳</t>
    <rPh sb="2" eb="4">
      <t>ジョウキ</t>
    </rPh>
    <rPh sb="4" eb="6">
      <t>ジギョウ</t>
    </rPh>
    <rPh sb="6" eb="7">
      <t>ヒ</t>
    </rPh>
    <rPh sb="8" eb="10">
      <t>ザイゲン</t>
    </rPh>
    <rPh sb="10" eb="12">
      <t>ウチワケ</t>
    </rPh>
    <phoneticPr fontId="24"/>
  </si>
  <si>
    <t>財源内訳</t>
    <rPh sb="0" eb="2">
      <t>ザイゲン</t>
    </rPh>
    <rPh sb="2" eb="4">
      <t>ウチワケ</t>
    </rPh>
    <phoneticPr fontId="24"/>
  </si>
  <si>
    <t>国県支出金</t>
    <rPh sb="0" eb="1">
      <t>クニ</t>
    </rPh>
    <rPh sb="1" eb="2">
      <t>ケン</t>
    </rPh>
    <rPh sb="2" eb="5">
      <t>シシュツキン</t>
    </rPh>
    <phoneticPr fontId="24"/>
  </si>
  <si>
    <t>地方債</t>
    <rPh sb="0" eb="3">
      <t>チホウサイ</t>
    </rPh>
    <phoneticPr fontId="24"/>
  </si>
  <si>
    <t>その他特定財源</t>
    <rPh sb="2" eb="3">
      <t>タ</t>
    </rPh>
    <rPh sb="3" eb="5">
      <t>トクテイ</t>
    </rPh>
    <rPh sb="5" eb="7">
      <t>ザイゲン</t>
    </rPh>
    <phoneticPr fontId="24"/>
  </si>
  <si>
    <t>入湯税</t>
    <rPh sb="0" eb="2">
      <t>ニュウトウ</t>
    </rPh>
    <rPh sb="2" eb="3">
      <t>ゼイ</t>
    </rPh>
    <phoneticPr fontId="24"/>
  </si>
  <si>
    <t>一般財源等</t>
    <rPh sb="0" eb="2">
      <t>イッパン</t>
    </rPh>
    <rPh sb="2" eb="5">
      <t>ザイゲントウ</t>
    </rPh>
    <phoneticPr fontId="24"/>
  </si>
  <si>
    <t>■ 都市計画税充当対象事業費</t>
    <rPh sb="2" eb="4">
      <t>トシ</t>
    </rPh>
    <rPh sb="4" eb="6">
      <t>ケイカク</t>
    </rPh>
    <rPh sb="6" eb="7">
      <t>ゼイ</t>
    </rPh>
    <rPh sb="7" eb="9">
      <t>ジュウトウ</t>
    </rPh>
    <rPh sb="9" eb="11">
      <t>タイショウ</t>
    </rPh>
    <rPh sb="11" eb="13">
      <t>ジギョウ</t>
    </rPh>
    <rPh sb="13" eb="14">
      <t>ヒ</t>
    </rPh>
    <phoneticPr fontId="24"/>
  </si>
  <si>
    <t>街路事業</t>
    <rPh sb="0" eb="2">
      <t>ガイロ</t>
    </rPh>
    <rPh sb="2" eb="4">
      <t>ジギョウ</t>
    </rPh>
    <phoneticPr fontId="24"/>
  </si>
  <si>
    <t>公園事業</t>
    <rPh sb="0" eb="2">
      <t>コウエン</t>
    </rPh>
    <rPh sb="2" eb="4">
      <t>ジギョウ</t>
    </rPh>
    <phoneticPr fontId="24"/>
  </si>
  <si>
    <t>下水道事業</t>
    <rPh sb="0" eb="3">
      <t>ゲスイドウ</t>
    </rPh>
    <rPh sb="3" eb="5">
      <t>ジギョウ</t>
    </rPh>
    <phoneticPr fontId="24"/>
  </si>
  <si>
    <t>その他</t>
    <rPh sb="2" eb="3">
      <t>タ</t>
    </rPh>
    <phoneticPr fontId="24"/>
  </si>
  <si>
    <t>都市計画事業</t>
    <rPh sb="0" eb="2">
      <t>トシ</t>
    </rPh>
    <rPh sb="2" eb="4">
      <t>ケイカク</t>
    </rPh>
    <rPh sb="4" eb="6">
      <t>ジギョウ</t>
    </rPh>
    <phoneticPr fontId="24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</si>
  <si>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24"/>
  </si>
  <si>
    <t>地方債償還額</t>
    <rPh sb="0" eb="3">
      <t>チホウサイ</t>
    </rPh>
    <rPh sb="3" eb="5">
      <t>ショウカン</t>
    </rPh>
    <rPh sb="5" eb="6">
      <t>ガク</t>
    </rPh>
    <phoneticPr fontId="24"/>
  </si>
  <si>
    <t>※地方債償還額：都市計画事業に係るもの</t>
    <rPh sb="1" eb="4">
      <t>チホウサイ</t>
    </rPh>
    <rPh sb="4" eb="6">
      <t>ショウカン</t>
    </rPh>
    <rPh sb="6" eb="7">
      <t>ガク</t>
    </rPh>
    <rPh sb="8" eb="10">
      <t>トシ</t>
    </rPh>
    <rPh sb="10" eb="12">
      <t>ケイカク</t>
    </rPh>
    <rPh sb="12" eb="14">
      <t>ジギョウ</t>
    </rPh>
    <rPh sb="15" eb="16">
      <t>カカ</t>
    </rPh>
    <phoneticPr fontId="24"/>
  </si>
  <si>
    <t>都市計画税</t>
    <rPh sb="0" eb="2">
      <t>トシ</t>
    </rPh>
    <rPh sb="2" eb="4">
      <t>ケイカク</t>
    </rPh>
    <rPh sb="4" eb="5">
      <t>ゼイ</t>
    </rPh>
    <phoneticPr fontId="24"/>
  </si>
  <si>
    <t>財産・市債及び一時借入金の状況</t>
  </si>
  <si>
    <t>土地・建物の状況</t>
  </si>
  <si>
    <t>市債の状況</t>
  </si>
  <si>
    <t>（単位:千円）</t>
  </si>
  <si>
    <t>土      地</t>
  </si>
  <si>
    <t>建      物</t>
  </si>
  <si>
    <t xml:space="preserve"> 9月30日</t>
    <phoneticPr fontId="32"/>
  </si>
  <si>
    <t>会            計</t>
  </si>
  <si>
    <t>面  積 (㎡)</t>
  </si>
  <si>
    <t>構成比</t>
  </si>
  <si>
    <t>借    入    先</t>
  </si>
  <si>
    <t>現 在 高</t>
  </si>
  <si>
    <t>借 入 額</t>
    <phoneticPr fontId="32"/>
  </si>
  <si>
    <t>償 還 額</t>
  </si>
  <si>
    <t xml:space="preserve"> 一  般  会  計</t>
    <phoneticPr fontId="24"/>
  </si>
  <si>
    <t xml:space="preserve"> 財務省（財政融資資金）</t>
    <rPh sb="5" eb="7">
      <t>ザイセイ</t>
    </rPh>
    <rPh sb="7" eb="9">
      <t>ユウシ</t>
    </rPh>
    <rPh sb="9" eb="11">
      <t>シキン</t>
    </rPh>
    <phoneticPr fontId="32"/>
  </si>
  <si>
    <t xml:space="preserve"> 特  別  会  計</t>
    <phoneticPr fontId="24"/>
  </si>
  <si>
    <t xml:space="preserve"> 旧簡易生命保険</t>
    <rPh sb="1" eb="2">
      <t>キュウ</t>
    </rPh>
    <rPh sb="2" eb="4">
      <t>カンイ</t>
    </rPh>
    <rPh sb="4" eb="6">
      <t>セイメイ</t>
    </rPh>
    <rPh sb="6" eb="8">
      <t>ホケン</t>
    </rPh>
    <phoneticPr fontId="32"/>
  </si>
  <si>
    <t xml:space="preserve"> 旧郵便貯金</t>
    <rPh sb="1" eb="2">
      <t>キュウ</t>
    </rPh>
    <rPh sb="2" eb="4">
      <t>ユウビン</t>
    </rPh>
    <rPh sb="4" eb="6">
      <t>チョキン</t>
    </rPh>
    <phoneticPr fontId="32"/>
  </si>
  <si>
    <t>公共用地先行取得事業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32"/>
  </si>
  <si>
    <t xml:space="preserve"> 地方公共団体金融機構資金</t>
    <rPh sb="3" eb="5">
      <t>コウキョウ</t>
    </rPh>
    <rPh sb="5" eb="7">
      <t>ダンタイ</t>
    </rPh>
    <rPh sb="7" eb="9">
      <t>キンユウ</t>
    </rPh>
    <rPh sb="9" eb="11">
      <t>キコウ</t>
    </rPh>
    <rPh sb="11" eb="13">
      <t>シキン</t>
    </rPh>
    <phoneticPr fontId="32"/>
  </si>
  <si>
    <t>地方卸売市場事業</t>
    <phoneticPr fontId="32"/>
  </si>
  <si>
    <t xml:space="preserve"> 市中銀行</t>
  </si>
  <si>
    <t>計</t>
  </si>
  <si>
    <t xml:space="preserve"> その他</t>
  </si>
  <si>
    <t>基金の状況</t>
  </si>
  <si>
    <t>基    金    名</t>
  </si>
  <si>
    <t>金    額 （円）</t>
  </si>
  <si>
    <t>財政調整基金</t>
  </si>
  <si>
    <t>減債基金</t>
  </si>
  <si>
    <t>現</t>
    <rPh sb="0" eb="1">
      <t>ゲン</t>
    </rPh>
    <phoneticPr fontId="24"/>
  </si>
  <si>
    <t>その他特定目的基金</t>
  </si>
  <si>
    <t>国民健康保険基金</t>
    <rPh sb="0" eb="2">
      <t>コクミン</t>
    </rPh>
    <rPh sb="2" eb="4">
      <t>ケンコウ</t>
    </rPh>
    <rPh sb="4" eb="6">
      <t>ホケン</t>
    </rPh>
    <rPh sb="6" eb="8">
      <t>キキン</t>
    </rPh>
    <phoneticPr fontId="24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</si>
  <si>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24"/>
  </si>
  <si>
    <t>現    金    計</t>
  </si>
  <si>
    <t xml:space="preserve"> 有      価      証      券</t>
  </si>
  <si>
    <t xml:space="preserve"> 土                      地</t>
  </si>
  <si>
    <t>土  地</t>
  </si>
  <si>
    <t>建  物</t>
  </si>
  <si>
    <t>区分</t>
  </si>
  <si>
    <t>面 積（㎡）</t>
  </si>
  <si>
    <t>増  減</t>
  </si>
  <si>
    <t>（㎡）</t>
  </si>
  <si>
    <t>（％）</t>
  </si>
  <si>
    <t>公</t>
  </si>
  <si>
    <t>本庁舎</t>
  </si>
  <si>
    <t>用</t>
  </si>
  <si>
    <t>消防施設</t>
  </si>
  <si>
    <t>財</t>
  </si>
  <si>
    <t>その他</t>
  </si>
  <si>
    <t>産</t>
  </si>
  <si>
    <t>小計</t>
  </si>
  <si>
    <t>学校</t>
  </si>
  <si>
    <t>共</t>
  </si>
  <si>
    <t>公営住宅</t>
  </si>
  <si>
    <t>公園</t>
  </si>
  <si>
    <t>山林</t>
  </si>
  <si>
    <t>建物</t>
  </si>
  <si>
    <t>原野</t>
  </si>
  <si>
    <t>普</t>
  </si>
  <si>
    <t>宅地</t>
  </si>
  <si>
    <t>通</t>
  </si>
  <si>
    <t>鉱泉地</t>
  </si>
  <si>
    <t>池沼</t>
  </si>
  <si>
    <t>墓地</t>
  </si>
  <si>
    <t>合          計</t>
  </si>
  <si>
    <t>会計名</t>
  </si>
  <si>
    <t>地方卸売市場事業</t>
    <phoneticPr fontId="4"/>
  </si>
  <si>
    <t>合計</t>
  </si>
  <si>
    <t>水道事業会計</t>
    <rPh sb="0" eb="6">
      <t>スイドウジギョウカイケイ</t>
    </rPh>
    <phoneticPr fontId="24"/>
  </si>
  <si>
    <t>（１）業　務　量</t>
    <rPh sb="3" eb="4">
      <t>ギョウ</t>
    </rPh>
    <rPh sb="5" eb="6">
      <t>ツトム</t>
    </rPh>
    <rPh sb="7" eb="8">
      <t>リョウ</t>
    </rPh>
    <phoneticPr fontId="24"/>
  </si>
  <si>
    <t>区分</t>
    <rPh sb="0" eb="2">
      <t>クブン</t>
    </rPh>
    <phoneticPr fontId="24"/>
  </si>
  <si>
    <t>配水量</t>
    <rPh sb="0" eb="2">
      <t>ハイスイ</t>
    </rPh>
    <rPh sb="1" eb="2">
      <t>ネンパイ</t>
    </rPh>
    <rPh sb="2" eb="3">
      <t>リョウ</t>
    </rPh>
    <phoneticPr fontId="24"/>
  </si>
  <si>
    <t>有収水量</t>
    <rPh sb="0" eb="1">
      <t>ユウ</t>
    </rPh>
    <rPh sb="1" eb="2">
      <t>シュウ</t>
    </rPh>
    <rPh sb="2" eb="4">
      <t>スイリョウ</t>
    </rPh>
    <phoneticPr fontId="24"/>
  </si>
  <si>
    <t>一日平均</t>
    <rPh sb="0" eb="2">
      <t>イチニチ</t>
    </rPh>
    <rPh sb="2" eb="4">
      <t>ヘイキン</t>
    </rPh>
    <phoneticPr fontId="24"/>
  </si>
  <si>
    <t>執行率</t>
    <rPh sb="0" eb="2">
      <t>シッコウ</t>
    </rPh>
    <rPh sb="2" eb="3">
      <t>リツ</t>
    </rPh>
    <phoneticPr fontId="24"/>
  </si>
  <si>
    <t>-</t>
    <phoneticPr fontId="24"/>
  </si>
  <si>
    <t>対前年度
前期比較</t>
    <rPh sb="0" eb="1">
      <t>タイ</t>
    </rPh>
    <rPh sb="1" eb="4">
      <t>ゼンネンド</t>
    </rPh>
    <rPh sb="5" eb="7">
      <t>ゼンキ</t>
    </rPh>
    <rPh sb="7" eb="9">
      <t>ヒカク</t>
    </rPh>
    <phoneticPr fontId="24"/>
  </si>
  <si>
    <t>増　減</t>
    <rPh sb="0" eb="1">
      <t>ゾウ</t>
    </rPh>
    <rPh sb="2" eb="3">
      <t>ゲン</t>
    </rPh>
    <phoneticPr fontId="24"/>
  </si>
  <si>
    <t>増減率</t>
    <rPh sb="0" eb="2">
      <t>ゾウゲン</t>
    </rPh>
    <rPh sb="2" eb="3">
      <t>リツ</t>
    </rPh>
    <phoneticPr fontId="24"/>
  </si>
  <si>
    <t>（１）収益的収支</t>
    <rPh sb="3" eb="6">
      <t>シュウエキテキ</t>
    </rPh>
    <rPh sb="6" eb="8">
      <t>シュウシ</t>
    </rPh>
    <phoneticPr fontId="24"/>
  </si>
  <si>
    <t>[　収　入　]</t>
    <rPh sb="2" eb="3">
      <t>オサム</t>
    </rPh>
    <rPh sb="4" eb="5">
      <t>イリ</t>
    </rPh>
    <phoneticPr fontId="24"/>
  </si>
  <si>
    <t>※消費税及び地方消費税含む</t>
    <rPh sb="1" eb="4">
      <t>ショウヒゼイ</t>
    </rPh>
    <rPh sb="4" eb="5">
      <t>オヨ</t>
    </rPh>
    <rPh sb="6" eb="8">
      <t>チホウ</t>
    </rPh>
    <rPh sb="8" eb="11">
      <t>ショウヒゼイ</t>
    </rPh>
    <rPh sb="11" eb="12">
      <t>フク</t>
    </rPh>
    <phoneticPr fontId="24"/>
  </si>
  <si>
    <t>科目</t>
    <rPh sb="0" eb="2">
      <t>カモク</t>
    </rPh>
    <phoneticPr fontId="24"/>
  </si>
  <si>
    <t>予算額
（当初予算額）</t>
    <rPh sb="0" eb="2">
      <t>ヨサン</t>
    </rPh>
    <rPh sb="2" eb="3">
      <t>ガク</t>
    </rPh>
    <rPh sb="5" eb="7">
      <t>トウショ</t>
    </rPh>
    <rPh sb="7" eb="10">
      <t>ヨサンガク</t>
    </rPh>
    <phoneticPr fontId="24"/>
  </si>
  <si>
    <t>当年度
前期執行額
（4.1～9.30）</t>
  </si>
  <si>
    <t>前年度
前期執行額
（4.1～9.30）</t>
  </si>
  <si>
    <t>対前年度前期
比較</t>
    <rPh sb="0" eb="1">
      <t>タイ</t>
    </rPh>
    <rPh sb="1" eb="4">
      <t>ゼンネンド</t>
    </rPh>
    <rPh sb="4" eb="6">
      <t>ゼンキ</t>
    </rPh>
    <rPh sb="7" eb="9">
      <t>ヒカク</t>
    </rPh>
    <phoneticPr fontId="24"/>
  </si>
  <si>
    <t>給水収益</t>
    <rPh sb="0" eb="2">
      <t>キュウスイ</t>
    </rPh>
    <rPh sb="2" eb="4">
      <t>シュウエキ</t>
    </rPh>
    <phoneticPr fontId="24"/>
  </si>
  <si>
    <t>その他収益</t>
    <rPh sb="2" eb="3">
      <t>タ</t>
    </rPh>
    <rPh sb="3" eb="5">
      <t>シュウエキ</t>
    </rPh>
    <phoneticPr fontId="24"/>
  </si>
  <si>
    <t>[　支　出　]</t>
    <rPh sb="2" eb="3">
      <t>ササ</t>
    </rPh>
    <rPh sb="4" eb="5">
      <t>デ</t>
    </rPh>
    <phoneticPr fontId="24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</si>
  <si>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24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</si>
  <si>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24"/>
  </si>
  <si>
    <t>業務費</t>
    <rPh sb="0" eb="2">
      <t>ギョウム</t>
    </rPh>
    <rPh sb="2" eb="3">
      <t>ヒ</t>
    </rPh>
    <phoneticPr fontId="24"/>
  </si>
  <si>
    <t>総係費</t>
    <rPh sb="0" eb="1">
      <t>ソウ</t>
    </rPh>
    <rPh sb="1" eb="2">
      <t>カカリ</t>
    </rPh>
    <rPh sb="2" eb="3">
      <t>ヒ</t>
    </rPh>
    <phoneticPr fontId="24"/>
  </si>
  <si>
    <t>減価償却費等</t>
    <rPh sb="0" eb="2">
      <t>ゲンカ</t>
    </rPh>
    <rPh sb="2" eb="4">
      <t>ショウキャク</t>
    </rPh>
    <rPh sb="4" eb="5">
      <t>ヒ</t>
    </rPh>
    <rPh sb="5" eb="6">
      <t>トウ</t>
    </rPh>
    <phoneticPr fontId="24"/>
  </si>
  <si>
    <t>営業外費用</t>
    <rPh sb="0" eb="3">
      <t>エイギョウガイ</t>
    </rPh>
    <rPh sb="3" eb="5">
      <t>ヒヨウ</t>
    </rPh>
    <phoneticPr fontId="24"/>
  </si>
  <si>
    <t>特別損失</t>
    <rPh sb="0" eb="2">
      <t>トクベツ</t>
    </rPh>
    <rPh sb="2" eb="4">
      <t>ソンシツ</t>
    </rPh>
    <phoneticPr fontId="24"/>
  </si>
  <si>
    <t>その他費用</t>
    <rPh sb="2" eb="3">
      <t>タ</t>
    </rPh>
    <rPh sb="3" eb="5">
      <t>ヒヨウ</t>
    </rPh>
    <phoneticPr fontId="24"/>
  </si>
  <si>
    <t>（２）資本的収支</t>
    <rPh sb="3" eb="5">
      <t>シホン</t>
    </rPh>
    <rPh sb="5" eb="6">
      <t>テキ</t>
    </rPh>
    <rPh sb="6" eb="8">
      <t>シュウシ</t>
    </rPh>
    <phoneticPr fontId="24"/>
  </si>
  <si>
    <t>企業債</t>
    <rPh sb="0" eb="2">
      <t>キギョウ</t>
    </rPh>
    <rPh sb="2" eb="3">
      <t>サイ</t>
    </rPh>
    <phoneticPr fontId="24"/>
  </si>
  <si>
    <t>国県補助金</t>
    <rPh sb="0" eb="1">
      <t>クニ</t>
    </rPh>
    <rPh sb="1" eb="2">
      <t>ケン</t>
    </rPh>
    <rPh sb="2" eb="5">
      <t>ホジョキン</t>
    </rPh>
    <phoneticPr fontId="24"/>
  </si>
  <si>
    <t>工事負担金</t>
    <rPh sb="0" eb="2">
      <t>コウジ</t>
    </rPh>
    <rPh sb="2" eb="5">
      <t>フタンキン</t>
    </rPh>
    <phoneticPr fontId="24"/>
  </si>
  <si>
    <t>建設改良費</t>
    <rPh sb="0" eb="2">
      <t>ケンセツ</t>
    </rPh>
    <rPh sb="2" eb="4">
      <t>カイリョウ</t>
    </rPh>
    <rPh sb="4" eb="5">
      <t>ヒ</t>
    </rPh>
    <phoneticPr fontId="24"/>
  </si>
  <si>
    <t>企業債償還金</t>
    <rPh sb="0" eb="2">
      <t>キギョウ</t>
    </rPh>
    <rPh sb="2" eb="3">
      <t>サイ</t>
    </rPh>
    <rPh sb="3" eb="6">
      <t>ショウカンキン</t>
    </rPh>
    <phoneticPr fontId="24"/>
  </si>
  <si>
    <t>※予算繰越含む</t>
    <rPh sb="1" eb="3">
      <t>ヨサン</t>
    </rPh>
    <rPh sb="3" eb="5">
      <t>クリコシ</t>
    </rPh>
    <rPh sb="5" eb="6">
      <t>フク</t>
    </rPh>
    <phoneticPr fontId="24"/>
  </si>
  <si>
    <t>過年度分損益勘定留保資金</t>
    <rPh sb="0" eb="3">
      <t>カネンド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24"/>
  </si>
  <si>
    <t>当年度分損益勘定留保資金</t>
    <rPh sb="0" eb="3">
      <t>トウネンド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2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</si>
  <si>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24"/>
  </si>
  <si>
    <t>- 千円</t>
  </si>
  <si>
    <t>減債積立金</t>
    <rPh sb="0" eb="1">
      <t>ゲン</t>
    </rPh>
    <rPh sb="1" eb="2">
      <t>サイ</t>
    </rPh>
    <rPh sb="2" eb="4">
      <t>ツミタテ</t>
    </rPh>
    <rPh sb="4" eb="5">
      <t>キン</t>
    </rPh>
    <phoneticPr fontId="24"/>
  </si>
  <si>
    <t>建設改良積立金</t>
    <rPh sb="0" eb="2">
      <t>ケンセツ</t>
    </rPh>
    <rPh sb="2" eb="4">
      <t>カイリョウ</t>
    </rPh>
    <rPh sb="4" eb="6">
      <t>ツミタテ</t>
    </rPh>
    <rPh sb="6" eb="7">
      <t>キン</t>
    </rPh>
    <phoneticPr fontId="24"/>
  </si>
  <si>
    <t>当年度消費税及び地方消費税資本的収支調整額</t>
    <rPh sb="0" eb="1">
      <t>トウ</t>
    </rPh>
    <rPh sb="1" eb="3">
      <t>ネンド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24"/>
  </si>
  <si>
    <t>計</t>
    <rPh sb="0" eb="1">
      <t>ケイ</t>
    </rPh>
    <phoneticPr fontId="24"/>
  </si>
  <si>
    <t>で補てんする予定であります。</t>
    <rPh sb="1" eb="2">
      <t>ホ</t>
    </rPh>
    <rPh sb="6" eb="8">
      <t>ヨテイ</t>
    </rPh>
    <phoneticPr fontId="24"/>
  </si>
  <si>
    <t>（１）総収入及び総支出の状況</t>
    <rPh sb="3" eb="6">
      <t>ソウシュウニュウ</t>
    </rPh>
    <rPh sb="6" eb="7">
      <t>オヨ</t>
    </rPh>
    <rPh sb="8" eb="11">
      <t>ソウシシュツ</t>
    </rPh>
    <rPh sb="12" eb="14">
      <t>ジョウキョウ</t>
    </rPh>
    <phoneticPr fontId="24"/>
  </si>
  <si>
    <t>①収益的収入及び支出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24"/>
  </si>
  <si>
    <t>収益的収入(A)</t>
    <rPh sb="0" eb="3">
      <t>シュウエキテキ</t>
    </rPh>
    <rPh sb="3" eb="5">
      <t>シュウニュウ</t>
    </rPh>
    <phoneticPr fontId="24"/>
  </si>
  <si>
    <t>収益的支出(B)</t>
    <rPh sb="0" eb="3">
      <t>シュウエキテキ</t>
    </rPh>
    <rPh sb="3" eb="5">
      <t>シシュツ</t>
    </rPh>
    <phoneticPr fontId="24"/>
  </si>
  <si>
    <t>消費税等調整額(C)</t>
    <rPh sb="0" eb="3">
      <t>ショウヒゼイ</t>
    </rPh>
    <rPh sb="3" eb="4">
      <t>トウ</t>
    </rPh>
    <rPh sb="4" eb="6">
      <t>チョウセイ</t>
    </rPh>
    <rPh sb="6" eb="7">
      <t>ガク</t>
    </rPh>
    <phoneticPr fontId="24"/>
  </si>
  <si>
    <t>当年度純利益(A)－(B)－(C)</t>
    <rPh sb="0" eb="1">
      <t>トウ</t>
    </rPh>
    <rPh sb="1" eb="3">
      <t>ネンド</t>
    </rPh>
    <rPh sb="3" eb="4">
      <t>ジュン</t>
    </rPh>
    <rPh sb="4" eb="6">
      <t>リエキ</t>
    </rPh>
    <phoneticPr fontId="24"/>
  </si>
  <si>
    <t>②資本的収入及び支出</t>
    <rPh sb="1" eb="3">
      <t>シホン</t>
    </rPh>
    <rPh sb="3" eb="4">
      <t>テキ</t>
    </rPh>
    <rPh sb="4" eb="6">
      <t>シュウニュウ</t>
    </rPh>
    <rPh sb="6" eb="7">
      <t>オヨ</t>
    </rPh>
    <rPh sb="8" eb="10">
      <t>シシュツ</t>
    </rPh>
    <phoneticPr fontId="24"/>
  </si>
  <si>
    <t>資本的収入(A)</t>
    <rPh sb="0" eb="2">
      <t>シホン</t>
    </rPh>
    <rPh sb="2" eb="3">
      <t>テキ</t>
    </rPh>
    <rPh sb="3" eb="5">
      <t>シュウニュウ</t>
    </rPh>
    <phoneticPr fontId="24"/>
  </si>
  <si>
    <t>資本的支出(B)</t>
    <rPh sb="0" eb="2">
      <t>シホン</t>
    </rPh>
    <rPh sb="2" eb="3">
      <t>テキ</t>
    </rPh>
    <rPh sb="3" eb="5">
      <t>シシュツ</t>
    </rPh>
    <phoneticPr fontId="24"/>
  </si>
  <si>
    <t>不足額(A)－(B)</t>
    <rPh sb="0" eb="2">
      <t>フソク</t>
    </rPh>
    <rPh sb="2" eb="3">
      <t>ガク</t>
    </rPh>
    <phoneticPr fontId="24"/>
  </si>
  <si>
    <t>減債積立金</t>
    <rPh sb="0" eb="2">
      <t>ゲンサイ</t>
    </rPh>
    <rPh sb="2" eb="4">
      <t>ツミタテ</t>
    </rPh>
    <rPh sb="4" eb="5">
      <t>キン</t>
    </rPh>
    <phoneticPr fontId="24"/>
  </si>
  <si>
    <t>で補てんするものとする。</t>
    <rPh sb="1" eb="2">
      <t>ホ</t>
    </rPh>
    <phoneticPr fontId="24"/>
  </si>
  <si>
    <t>資産総額</t>
    <rPh sb="0" eb="2">
      <t>シサン</t>
    </rPh>
    <rPh sb="2" eb="4">
      <t>ソウガク</t>
    </rPh>
    <phoneticPr fontId="24"/>
  </si>
  <si>
    <t>企業債現在高</t>
    <rPh sb="0" eb="2">
      <t>キギョウ</t>
    </rPh>
    <rPh sb="2" eb="3">
      <t>サイ</t>
    </rPh>
    <rPh sb="3" eb="5">
      <t>ゲンザイ</t>
    </rPh>
    <rPh sb="5" eb="6">
      <t>タカ</t>
    </rPh>
    <phoneticPr fontId="24"/>
  </si>
  <si>
    <t>（３）給水原価の構成表</t>
    <rPh sb="3" eb="5">
      <t>キュウスイ</t>
    </rPh>
    <rPh sb="5" eb="7">
      <t>ゲンカ</t>
    </rPh>
    <rPh sb="8" eb="10">
      <t>コウセイ</t>
    </rPh>
    <rPh sb="10" eb="11">
      <t>ヒョウ</t>
    </rPh>
    <phoneticPr fontId="24"/>
  </si>
  <si>
    <t>※消費税及び地方消費税含まず</t>
    <phoneticPr fontId="24"/>
  </si>
  <si>
    <t>※「減価償却費等」については</t>
    <rPh sb="7" eb="8">
      <t>トウ</t>
    </rPh>
    <phoneticPr fontId="24"/>
  </si>
  <si>
    <t>　長期前受金戻入見合い分</t>
    <rPh sb="1" eb="2">
      <t>チョウ</t>
    </rPh>
    <rPh sb="2" eb="3">
      <t>キ</t>
    </rPh>
    <phoneticPr fontId="24"/>
  </si>
  <si>
    <t>（４）有収水量1㎥当たりの給水原価及び供給単価</t>
    <rPh sb="3" eb="5">
      <t>ユウシュウ</t>
    </rPh>
    <rPh sb="5" eb="7">
      <t>スイリョウ</t>
    </rPh>
    <rPh sb="6" eb="7">
      <t>リョウ</t>
    </rPh>
    <rPh sb="9" eb="10">
      <t>ア</t>
    </rPh>
    <rPh sb="13" eb="15">
      <t>キュウスイ</t>
    </rPh>
    <rPh sb="15" eb="17">
      <t>ゲンカ</t>
    </rPh>
    <rPh sb="17" eb="18">
      <t>オヨ</t>
    </rPh>
    <rPh sb="19" eb="21">
      <t>キョウキュウ</t>
    </rPh>
    <rPh sb="21" eb="23">
      <t>タンカ</t>
    </rPh>
    <phoneticPr fontId="24"/>
  </si>
  <si>
    <t>給水原価</t>
    <rPh sb="0" eb="2">
      <t>キュウスイ</t>
    </rPh>
    <rPh sb="2" eb="4">
      <t>ゲンカ</t>
    </rPh>
    <phoneticPr fontId="24"/>
  </si>
  <si>
    <t>供給単価</t>
    <rPh sb="0" eb="2">
      <t>キョウキュウ</t>
    </rPh>
    <rPh sb="2" eb="4">
      <t>タンカ</t>
    </rPh>
    <phoneticPr fontId="24"/>
  </si>
  <si>
    <t>（５）有収水量の内訳</t>
    <rPh sb="3" eb="4">
      <t>ユウ</t>
    </rPh>
    <rPh sb="4" eb="5">
      <t>シュウ</t>
    </rPh>
    <rPh sb="5" eb="7">
      <t>スイリョウ</t>
    </rPh>
    <rPh sb="8" eb="10">
      <t>ウチワケ</t>
    </rPh>
    <phoneticPr fontId="24"/>
  </si>
  <si>
    <t>（６）貸借対照表</t>
    <rPh sb="3" eb="5">
      <t>タイシャク</t>
    </rPh>
    <rPh sb="5" eb="8">
      <t>タイショウヒョウ</t>
    </rPh>
    <phoneticPr fontId="24"/>
  </si>
  <si>
    <t>（単位：千円）</t>
    <rPh sb="1" eb="3">
      <t>タンイ</t>
    </rPh>
    <rPh sb="4" eb="5">
      <t>セン</t>
    </rPh>
    <rPh sb="5" eb="6">
      <t>エン</t>
    </rPh>
    <phoneticPr fontId="24"/>
  </si>
  <si>
    <t>　１．固定資産</t>
    <rPh sb="3" eb="4">
      <t>カタム</t>
    </rPh>
    <rPh sb="4" eb="5">
      <t>サダム</t>
    </rPh>
    <rPh sb="5" eb="6">
      <t>シ</t>
    </rPh>
    <rPh sb="6" eb="7">
      <t>サン</t>
    </rPh>
    <phoneticPr fontId="24"/>
  </si>
  <si>
    <t>　３．固定負債</t>
    <rPh sb="3" eb="4">
      <t>カタム</t>
    </rPh>
    <rPh sb="4" eb="5">
      <t>サダム</t>
    </rPh>
    <rPh sb="5" eb="6">
      <t>フ</t>
    </rPh>
    <rPh sb="6" eb="7">
      <t>サイ</t>
    </rPh>
    <phoneticPr fontId="24"/>
  </si>
  <si>
    <t>　　(１)有形固定資産</t>
    <rPh sb="5" eb="6">
      <t>ユウ</t>
    </rPh>
    <rPh sb="6" eb="7">
      <t>ケイ</t>
    </rPh>
    <rPh sb="7" eb="8">
      <t>カタム</t>
    </rPh>
    <rPh sb="8" eb="9">
      <t>サダム</t>
    </rPh>
    <rPh sb="9" eb="10">
      <t>シ</t>
    </rPh>
    <rPh sb="10" eb="11">
      <t>サン</t>
    </rPh>
    <phoneticPr fontId="24"/>
  </si>
  <si>
    <t>土地</t>
    <rPh sb="0" eb="2">
      <t>トチ</t>
    </rPh>
    <phoneticPr fontId="24"/>
  </si>
  <si>
    <t>引当金</t>
    <rPh sb="0" eb="2">
      <t>ヒキアテ</t>
    </rPh>
    <rPh sb="2" eb="3">
      <t>キン</t>
    </rPh>
    <phoneticPr fontId="24"/>
  </si>
  <si>
    <t>建物</t>
    <rPh sb="0" eb="2">
      <t>タテモノ</t>
    </rPh>
    <phoneticPr fontId="24"/>
  </si>
  <si>
    <t>　４．流動負債</t>
    <rPh sb="3" eb="4">
      <t>リュウ</t>
    </rPh>
    <rPh sb="4" eb="5">
      <t>ドウ</t>
    </rPh>
    <rPh sb="5" eb="6">
      <t>フ</t>
    </rPh>
    <rPh sb="6" eb="7">
      <t>サイ</t>
    </rPh>
    <phoneticPr fontId="24"/>
  </si>
  <si>
    <t>構築物</t>
    <rPh sb="0" eb="2">
      <t>コウチク</t>
    </rPh>
    <rPh sb="2" eb="3">
      <t>ブツ</t>
    </rPh>
    <phoneticPr fontId="24"/>
  </si>
  <si>
    <t>機械及び装置</t>
    <rPh sb="0" eb="2">
      <t>キカイ</t>
    </rPh>
    <rPh sb="2" eb="3">
      <t>オヨ</t>
    </rPh>
    <rPh sb="4" eb="6">
      <t>ソウチ</t>
    </rPh>
    <phoneticPr fontId="24"/>
  </si>
  <si>
    <t>未払金</t>
    <rPh sb="0" eb="1">
      <t>ミ</t>
    </rPh>
    <rPh sb="1" eb="2">
      <t>バラ</t>
    </rPh>
    <rPh sb="2" eb="3">
      <t>キン</t>
    </rPh>
    <phoneticPr fontId="24"/>
  </si>
  <si>
    <t>車両運搬費</t>
    <rPh sb="0" eb="2">
      <t>シャリョウ</t>
    </rPh>
    <rPh sb="2" eb="4">
      <t>ウンパン</t>
    </rPh>
    <rPh sb="4" eb="5">
      <t>ヒ</t>
    </rPh>
    <phoneticPr fontId="24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</si>
  <si>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4"/>
  </si>
  <si>
    <t>その他流動負債</t>
    <rPh sb="2" eb="3">
      <t>タ</t>
    </rPh>
    <rPh sb="3" eb="5">
      <t>リュウドウ</t>
    </rPh>
    <rPh sb="5" eb="7">
      <t>フサイ</t>
    </rPh>
    <phoneticPr fontId="24"/>
  </si>
  <si>
    <t>建設仮勘定</t>
    <rPh sb="0" eb="2">
      <t>ケンセツ</t>
    </rPh>
    <rPh sb="2" eb="5">
      <t>カリカンジョウ</t>
    </rPh>
    <phoneticPr fontId="24"/>
  </si>
  <si>
    <t>　５．繰延収益</t>
    <rPh sb="3" eb="5">
      <t>クリノ</t>
    </rPh>
    <rPh sb="5" eb="7">
      <t>シュウエキ</t>
    </rPh>
    <phoneticPr fontId="24"/>
  </si>
  <si>
    <t>　　(２)無形固定資産</t>
    <rPh sb="5" eb="6">
      <t>ム</t>
    </rPh>
    <rPh sb="6" eb="7">
      <t>ケイ</t>
    </rPh>
    <rPh sb="7" eb="8">
      <t>カタム</t>
    </rPh>
    <rPh sb="8" eb="9">
      <t>サダム</t>
    </rPh>
    <rPh sb="9" eb="10">
      <t>シ</t>
    </rPh>
    <rPh sb="10" eb="11">
      <t>サン</t>
    </rPh>
    <phoneticPr fontId="24"/>
  </si>
  <si>
    <t>長期前受金</t>
    <rPh sb="0" eb="2">
      <t>チョウキ</t>
    </rPh>
    <rPh sb="2" eb="4">
      <t>マエウケ</t>
    </rPh>
    <rPh sb="4" eb="5">
      <t>キン</t>
    </rPh>
    <phoneticPr fontId="24"/>
  </si>
  <si>
    <t>ソフトウェア</t>
    <phoneticPr fontId="24"/>
  </si>
  <si>
    <t>収益化累計額</t>
    <rPh sb="0" eb="3">
      <t>シュウエキカ</t>
    </rPh>
    <rPh sb="3" eb="6">
      <t>ルイケイガク</t>
    </rPh>
    <phoneticPr fontId="24"/>
  </si>
  <si>
    <t>　　(３)投資その他の資産</t>
    <rPh sb="5" eb="7">
      <t>トウシ</t>
    </rPh>
    <rPh sb="9" eb="10">
      <t>タ</t>
    </rPh>
    <rPh sb="11" eb="13">
      <t>シサン</t>
    </rPh>
    <phoneticPr fontId="24"/>
  </si>
  <si>
    <t>負　債　合　計</t>
    <rPh sb="0" eb="1">
      <t>フ</t>
    </rPh>
    <rPh sb="2" eb="3">
      <t>サイ</t>
    </rPh>
    <rPh sb="4" eb="5">
      <t>ゴウ</t>
    </rPh>
    <rPh sb="6" eb="7">
      <t>ケイ</t>
    </rPh>
    <phoneticPr fontId="24"/>
  </si>
  <si>
    <t>破産更正債権等</t>
    <rPh sb="0" eb="2">
      <t>ハサン</t>
    </rPh>
    <rPh sb="2" eb="4">
      <t>コウセイ</t>
    </rPh>
    <rPh sb="4" eb="6">
      <t>サイケン</t>
    </rPh>
    <rPh sb="6" eb="7">
      <t>トウ</t>
    </rPh>
    <phoneticPr fontId="24"/>
  </si>
  <si>
    <t>　６．資本金</t>
    <rPh sb="3" eb="4">
      <t>シ</t>
    </rPh>
    <rPh sb="4" eb="5">
      <t>ホン</t>
    </rPh>
    <rPh sb="5" eb="6">
      <t>キン</t>
    </rPh>
    <phoneticPr fontId="24"/>
  </si>
  <si>
    <t>貸倒引当金</t>
    <rPh sb="0" eb="2">
      <t>カシダオレ</t>
    </rPh>
    <rPh sb="2" eb="4">
      <t>ヒキアテ</t>
    </rPh>
    <rPh sb="4" eb="5">
      <t>キン</t>
    </rPh>
    <phoneticPr fontId="24"/>
  </si>
  <si>
    <t>資本金</t>
    <rPh sb="0" eb="3">
      <t>シホンキン</t>
    </rPh>
    <phoneticPr fontId="24"/>
  </si>
  <si>
    <t>　２．流動資産</t>
  </si>
  <si>
    <t>　７．剰余金</t>
    <rPh sb="3" eb="4">
      <t>ジョウ</t>
    </rPh>
    <rPh sb="4" eb="5">
      <t>ヨ</t>
    </rPh>
    <rPh sb="5" eb="6">
      <t>キン</t>
    </rPh>
    <phoneticPr fontId="24"/>
  </si>
  <si>
    <t>現金預金</t>
  </si>
  <si>
    <t>　　(１)資本剰余金</t>
    <rPh sb="5" eb="7">
      <t>シホン</t>
    </rPh>
    <rPh sb="7" eb="10">
      <t>ジョウヨキン</t>
    </rPh>
    <phoneticPr fontId="24"/>
  </si>
  <si>
    <t>未収金</t>
  </si>
  <si>
    <t>受贈財産評価額</t>
    <rPh sb="0" eb="2">
      <t>ジュゾウ</t>
    </rPh>
    <rPh sb="2" eb="4">
      <t>ザイサン</t>
    </rPh>
    <rPh sb="4" eb="7">
      <t>ヒョウカガク</t>
    </rPh>
    <phoneticPr fontId="24"/>
  </si>
  <si>
    <t>貸倒引当金</t>
  </si>
  <si>
    <t>　　(２)利益剰余金</t>
    <rPh sb="5" eb="7">
      <t>リエキ</t>
    </rPh>
    <rPh sb="7" eb="10">
      <t>ジョウヨキン</t>
    </rPh>
    <phoneticPr fontId="24"/>
  </si>
  <si>
    <t>貯蔵品</t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</si>
  <si>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24"/>
  </si>
  <si>
    <t>前払金</t>
    <phoneticPr fontId="24"/>
  </si>
  <si>
    <t>その他流動資産</t>
    <rPh sb="2" eb="3">
      <t>タ</t>
    </rPh>
    <rPh sb="3" eb="5">
      <t>リュウドウ</t>
    </rPh>
    <rPh sb="5" eb="7">
      <t>シサン</t>
    </rPh>
    <phoneticPr fontId="24"/>
  </si>
  <si>
    <t>資　産　合　計</t>
    <rPh sb="0" eb="1">
      <t>シ</t>
    </rPh>
    <rPh sb="2" eb="3">
      <t>サン</t>
    </rPh>
    <rPh sb="4" eb="5">
      <t>ゴウ</t>
    </rPh>
    <rPh sb="6" eb="7">
      <t>ケイ</t>
    </rPh>
    <phoneticPr fontId="24"/>
  </si>
  <si>
    <t>資　本　合　計</t>
    <rPh sb="0" eb="1">
      <t>シ</t>
    </rPh>
    <rPh sb="2" eb="3">
      <t>ホン</t>
    </rPh>
    <rPh sb="4" eb="5">
      <t>ゴウ</t>
    </rPh>
    <rPh sb="6" eb="7">
      <t>ケイ</t>
    </rPh>
    <phoneticPr fontId="24"/>
  </si>
  <si>
    <t>（借　方　合　計）</t>
    <rPh sb="1" eb="2">
      <t>シャク</t>
    </rPh>
    <rPh sb="3" eb="4">
      <t>カタ</t>
    </rPh>
    <rPh sb="5" eb="6">
      <t>ゴウ</t>
    </rPh>
    <rPh sb="7" eb="8">
      <t>ケイ</t>
    </rPh>
    <phoneticPr fontId="24"/>
  </si>
  <si>
    <t>（貸　方　合　計）</t>
    <rPh sb="1" eb="2">
      <t>カシ</t>
    </rPh>
    <rPh sb="3" eb="4">
      <t>カタ</t>
    </rPh>
    <rPh sb="5" eb="6">
      <t>ゴウ</t>
    </rPh>
    <rPh sb="7" eb="8">
      <t>ケイ</t>
    </rPh>
    <phoneticPr fontId="24"/>
  </si>
  <si>
    <t>公共下水道事業会計</t>
    <rPh sb="0" eb="9">
      <t>コウキョウゲスイドウジギョウカイケイ</t>
    </rPh>
    <phoneticPr fontId="24"/>
  </si>
  <si>
    <t>処理水量</t>
    <rPh sb="0" eb="2">
      <t>ショリ</t>
    </rPh>
    <rPh sb="2" eb="4">
      <t>スイリョウ</t>
    </rPh>
    <phoneticPr fontId="24"/>
  </si>
  <si>
    <t>公共下水道事業会計</t>
    <rPh sb="0" eb="7">
      <t>コウキョウゲスイドウジギョウ</t>
    </rPh>
    <rPh sb="7" eb="9">
      <t>カイケイ</t>
    </rPh>
    <phoneticPr fontId="24"/>
  </si>
  <si>
    <t>当年度
前期執行額
（4.1～9.30）</t>
    <phoneticPr fontId="24"/>
  </si>
  <si>
    <t>下水道使用料</t>
    <rPh sb="0" eb="3">
      <t>ゲスイドウ</t>
    </rPh>
    <rPh sb="3" eb="6">
      <t>シヨウリョウ</t>
    </rPh>
    <phoneticPr fontId="24"/>
  </si>
  <si>
    <t>管きょ費</t>
    <rPh sb="0" eb="1">
      <t>カン</t>
    </rPh>
    <rPh sb="3" eb="4">
      <t>ヒ</t>
    </rPh>
    <phoneticPr fontId="24"/>
  </si>
  <si>
    <t>ポンプ場費</t>
    <rPh sb="3" eb="4">
      <t>ジョウ</t>
    </rPh>
    <rPh sb="4" eb="5">
      <t>ヒ</t>
    </rPh>
    <phoneticPr fontId="24"/>
  </si>
  <si>
    <t>処理場費</t>
    <rPh sb="0" eb="2">
      <t>ショリ</t>
    </rPh>
    <rPh sb="2" eb="3">
      <t>ジョウ</t>
    </rPh>
    <rPh sb="3" eb="4">
      <t>ヒ</t>
    </rPh>
    <phoneticPr fontId="24"/>
  </si>
  <si>
    <t>負担金</t>
    <rPh sb="0" eb="3">
      <t>フタンキン</t>
    </rPh>
    <phoneticPr fontId="24"/>
  </si>
  <si>
    <t>補助金</t>
    <rPh sb="0" eb="3">
      <t>ホジョキン</t>
    </rPh>
    <phoneticPr fontId="2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</si>
  <si>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4"/>
  </si>
  <si>
    <t>投資</t>
    <rPh sb="0" eb="2">
      <t>トウシ</t>
    </rPh>
    <phoneticPr fontId="24"/>
  </si>
  <si>
    <t>他会計借入金償還金</t>
    <rPh sb="0" eb="1">
      <t>タ</t>
    </rPh>
    <rPh sb="1" eb="3">
      <t>カイケイ</t>
    </rPh>
    <rPh sb="3" eb="5">
      <t>カリイレ</t>
    </rPh>
    <rPh sb="5" eb="6">
      <t>キン</t>
    </rPh>
    <rPh sb="6" eb="8">
      <t>ショウカン</t>
    </rPh>
    <rPh sb="8" eb="9">
      <t>キン</t>
    </rPh>
    <phoneticPr fontId="24"/>
  </si>
  <si>
    <t>引継金</t>
    <rPh sb="0" eb="2">
      <t>ヒキツギ</t>
    </rPh>
    <rPh sb="2" eb="3">
      <t>キン</t>
    </rPh>
    <phoneticPr fontId="24"/>
  </si>
  <si>
    <t>引継未収金</t>
    <rPh sb="0" eb="2">
      <t>ヒキツギ</t>
    </rPh>
    <rPh sb="2" eb="5">
      <t>ミシュウキン</t>
    </rPh>
    <phoneticPr fontId="24"/>
  </si>
  <si>
    <t>（３）汚水処理原価の構成表</t>
    <rPh sb="3" eb="5">
      <t>オスイ</t>
    </rPh>
    <rPh sb="5" eb="7">
      <t>ショリ</t>
    </rPh>
    <rPh sb="7" eb="9">
      <t>ゲンカ</t>
    </rPh>
    <rPh sb="10" eb="12">
      <t>コウセイ</t>
    </rPh>
    <rPh sb="12" eb="13">
      <t>ヒョウ</t>
    </rPh>
    <phoneticPr fontId="24"/>
  </si>
  <si>
    <t>（４）汚水処理水量1㎥当たりの汚水処理原価及び使用料単価</t>
    <rPh sb="3" eb="5">
      <t>オスイ</t>
    </rPh>
    <rPh sb="5" eb="7">
      <t>ショリ</t>
    </rPh>
    <rPh sb="7" eb="9">
      <t>スイリョウ</t>
    </rPh>
    <rPh sb="8" eb="9">
      <t>リョウ</t>
    </rPh>
    <rPh sb="11" eb="12">
      <t>ア</t>
    </rPh>
    <rPh sb="15" eb="17">
      <t>オスイ</t>
    </rPh>
    <rPh sb="17" eb="19">
      <t>ショリ</t>
    </rPh>
    <rPh sb="19" eb="21">
      <t>ゲンカ</t>
    </rPh>
    <rPh sb="21" eb="22">
      <t>オヨ</t>
    </rPh>
    <rPh sb="23" eb="26">
      <t>シヨウリョウ</t>
    </rPh>
    <rPh sb="26" eb="28">
      <t>タンカ</t>
    </rPh>
    <phoneticPr fontId="24"/>
  </si>
  <si>
    <t>汚水処理原価</t>
    <rPh sb="0" eb="2">
      <t>オスイ</t>
    </rPh>
    <rPh sb="2" eb="4">
      <t>ショリ</t>
    </rPh>
    <rPh sb="4" eb="6">
      <t>ゲンカ</t>
    </rPh>
    <phoneticPr fontId="24"/>
  </si>
  <si>
    <t>使用料単価</t>
    <rPh sb="0" eb="3">
      <t>シヨウリョウ</t>
    </rPh>
    <rPh sb="3" eb="5">
      <t>タンカ</t>
    </rPh>
    <phoneticPr fontId="24"/>
  </si>
  <si>
    <t>（５）貸借対照表</t>
    <rPh sb="3" eb="5">
      <t>タイシャク</t>
    </rPh>
    <rPh sb="5" eb="8">
      <t>タイショウヒョウ</t>
    </rPh>
    <phoneticPr fontId="24"/>
  </si>
  <si>
    <t>一時借入金</t>
    <rPh sb="0" eb="2">
      <t>イチジ</t>
    </rPh>
    <rPh sb="2" eb="4">
      <t>カリイレ</t>
    </rPh>
    <rPh sb="4" eb="5">
      <t>キン</t>
    </rPh>
    <phoneticPr fontId="24"/>
  </si>
  <si>
    <t>長期貸付金</t>
    <rPh sb="0" eb="2">
      <t>チョウキ</t>
    </rPh>
    <rPh sb="2" eb="4">
      <t>カシツケ</t>
    </rPh>
    <rPh sb="4" eb="5">
      <t>キン</t>
    </rPh>
    <phoneticPr fontId="24"/>
  </si>
  <si>
    <t>その他投資</t>
    <rPh sb="2" eb="3">
      <t>タ</t>
    </rPh>
    <rPh sb="3" eb="5">
      <t>トウシ</t>
    </rPh>
    <phoneticPr fontId="24"/>
  </si>
  <si>
    <t>国庫補助金</t>
    <rPh sb="0" eb="2">
      <t>コッコ</t>
    </rPh>
    <rPh sb="2" eb="5">
      <t>ホジョキン</t>
    </rPh>
    <phoneticPr fontId="24"/>
  </si>
  <si>
    <t>短期貸付金</t>
    <rPh sb="0" eb="2">
      <t>タンキ</t>
    </rPh>
    <rPh sb="2" eb="4">
      <t>カシツケ</t>
    </rPh>
    <rPh sb="4" eb="5">
      <t>キン</t>
    </rPh>
    <phoneticPr fontId="24"/>
  </si>
  <si>
    <t>受贈財産寄附金</t>
    <rPh sb="0" eb="2">
      <t>ジュゾウ</t>
    </rPh>
    <rPh sb="2" eb="4">
      <t>ザイサン</t>
    </rPh>
    <rPh sb="4" eb="7">
      <t>キフキン</t>
    </rPh>
    <phoneticPr fontId="24"/>
  </si>
  <si>
    <t>当年度未処分利益剰余金</t>
    <rPh sb="0" eb="3">
      <t>トウネンド</t>
    </rPh>
    <rPh sb="3" eb="6">
      <t>ミショブン</t>
    </rPh>
    <rPh sb="6" eb="8">
      <t>リエキ</t>
    </rPh>
    <rPh sb="8" eb="11">
      <t>ジョウヨキン</t>
    </rPh>
    <phoneticPr fontId="24"/>
  </si>
  <si>
    <t>資　本　合　計</t>
    <rPh sb="0" eb="1">
      <t>シ</t>
    </rPh>
    <rPh sb="2" eb="3">
      <t>ホン</t>
    </rPh>
    <rPh sb="4" eb="5">
      <t>アイ</t>
    </rPh>
    <rPh sb="6" eb="7">
      <t>ケイ</t>
    </rPh>
    <phoneticPr fontId="24"/>
  </si>
  <si>
    <t>負債・資本合計</t>
    <rPh sb="0" eb="2">
      <t>フサイ</t>
    </rPh>
    <rPh sb="3" eb="5">
      <t>シホン</t>
    </rPh>
    <rPh sb="5" eb="7">
      <t>ゴウケイ</t>
    </rPh>
    <phoneticPr fontId="24"/>
  </si>
  <si>
    <t>令和５年度  一般会計決算状況</t>
    <rPh sb="0" eb="2">
      <t>レイワ</t>
    </rPh>
    <rPh sb="3" eb="5">
      <t>ネンド</t>
    </rPh>
    <rPh sb="7" eb="11">
      <t>イッパンカイケイ</t>
    </rPh>
    <rPh sb="11" eb="13">
      <t>ケッサン</t>
    </rPh>
    <phoneticPr fontId="10"/>
  </si>
  <si>
    <t>令和５年度  特別会計決算状況</t>
    <rPh sb="0" eb="2">
      <t>レイワ</t>
    </rPh>
    <rPh sb="3" eb="5">
      <t>ネンド</t>
    </rPh>
    <rPh sb="7" eb="11">
      <t>トクベツカイケイ</t>
    </rPh>
    <rPh sb="11" eb="13">
      <t>ケッサン</t>
    </rPh>
    <phoneticPr fontId="8"/>
  </si>
  <si>
    <t>令和６年度  上半期一般会計歳入歳出予算執行状況</t>
    <rPh sb="0" eb="2">
      <t>レイワ</t>
    </rPh>
    <rPh sb="3" eb="5">
      <t>ネンド</t>
    </rPh>
    <rPh sb="7" eb="8">
      <t>ウエ</t>
    </rPh>
    <phoneticPr fontId="10"/>
  </si>
  <si>
    <t>（令和6年9月30日現在）</t>
    <rPh sb="1" eb="3">
      <t>レイワ</t>
    </rPh>
    <phoneticPr fontId="10"/>
  </si>
  <si>
    <t>令和6年9月30日現在住民基本台帳  人  口</t>
    <rPh sb="0" eb="2">
      <t>レイワ</t>
    </rPh>
    <phoneticPr fontId="10"/>
  </si>
  <si>
    <t>令和６年度  上半期特別会計歳入歳出予算執行状況</t>
    <rPh sb="0" eb="2">
      <t>レイワ</t>
    </rPh>
    <rPh sb="7" eb="8">
      <t>ウエ</t>
    </rPh>
    <phoneticPr fontId="8"/>
  </si>
  <si>
    <t>令和５年度決算における入湯税の使途状況</t>
    <rPh sb="0" eb="2">
      <t>レイワ</t>
    </rPh>
    <rPh sb="3" eb="5">
      <t>ネンド</t>
    </rPh>
    <rPh sb="4" eb="5">
      <t>ド</t>
    </rPh>
    <rPh sb="5" eb="7">
      <t>ケッサン</t>
    </rPh>
    <rPh sb="11" eb="13">
      <t>ニュウトウ</t>
    </rPh>
    <rPh sb="13" eb="14">
      <t>ゼイ</t>
    </rPh>
    <rPh sb="15" eb="17">
      <t>シト</t>
    </rPh>
    <rPh sb="17" eb="19">
      <t>ジョウキョウ</t>
    </rPh>
    <phoneticPr fontId="24"/>
  </si>
  <si>
    <t>鉱泉源の保護管理・施設の整備</t>
    <rPh sb="0" eb="2">
      <t>コウセン</t>
    </rPh>
    <rPh sb="2" eb="3">
      <t>ゲン</t>
    </rPh>
    <rPh sb="4" eb="6">
      <t>ホゴ</t>
    </rPh>
    <rPh sb="6" eb="8">
      <t>カンリ</t>
    </rPh>
    <rPh sb="9" eb="11">
      <t>シセツ</t>
    </rPh>
    <rPh sb="12" eb="14">
      <t>セイビ</t>
    </rPh>
    <phoneticPr fontId="24"/>
  </si>
  <si>
    <t>令和５年度決算における都市計画税の使途状況</t>
    <rPh sb="0" eb="2">
      <t>レイワ</t>
    </rPh>
    <rPh sb="3" eb="5">
      <t>ネンド</t>
    </rPh>
    <rPh sb="5" eb="7">
      <t>ケッサン</t>
    </rPh>
    <rPh sb="11" eb="13">
      <t>トシ</t>
    </rPh>
    <rPh sb="13" eb="15">
      <t>ケイカク</t>
    </rPh>
    <rPh sb="15" eb="16">
      <t>ゼイ</t>
    </rPh>
    <rPh sb="17" eb="19">
      <t>シト</t>
    </rPh>
    <rPh sb="19" eb="21">
      <t>ジョウキョウ</t>
    </rPh>
    <phoneticPr fontId="24"/>
  </si>
  <si>
    <t>（令和6年9月30日現在）</t>
    <rPh sb="1" eb="3">
      <t>レイワ</t>
    </rPh>
    <phoneticPr fontId="32"/>
  </si>
  <si>
    <t>令和5年度末</t>
    <rPh sb="0" eb="2">
      <t>レイワ</t>
    </rPh>
    <phoneticPr fontId="32"/>
  </si>
  <si>
    <t>令和6年度中</t>
    <rPh sb="0" eb="2">
      <t>レイワ</t>
    </rPh>
    <rPh sb="3" eb="5">
      <t>ネンド</t>
    </rPh>
    <phoneticPr fontId="32"/>
  </si>
  <si>
    <t>金</t>
    <rPh sb="0" eb="1">
      <t>カネ</t>
    </rPh>
    <phoneticPr fontId="24"/>
  </si>
  <si>
    <r>
      <t>特 別 会 計    土地・建物調</t>
    </r>
    <r>
      <rPr>
        <sz val="10"/>
        <rFont val="ｺﾞｼｯｸ"/>
        <family val="3"/>
        <charset val="128"/>
      </rPr>
      <t xml:space="preserve">    </t>
    </r>
    <r>
      <rPr>
        <sz val="10"/>
        <color rgb="FFFF0000"/>
        <rFont val="ｺﾞｼｯｸ"/>
        <family val="3"/>
        <charset val="128"/>
      </rPr>
      <t>（令和6年9月30日現在）</t>
    </r>
    <rPh sb="22" eb="24">
      <t>レイワ</t>
    </rPh>
    <phoneticPr fontId="24"/>
  </si>
  <si>
    <r>
      <t>一 般 会 計    土地・建物調</t>
    </r>
    <r>
      <rPr>
        <sz val="10"/>
        <color indexed="16"/>
        <rFont val="ｺﾞｼｯｸ"/>
        <family val="3"/>
        <charset val="128"/>
      </rPr>
      <t xml:space="preserve">    （令和6年9月30日現在）</t>
    </r>
    <rPh sb="22" eb="24">
      <t>レイワ</t>
    </rPh>
    <phoneticPr fontId="24"/>
  </si>
  <si>
    <t>（R6.3.31）</t>
    <phoneticPr fontId="4"/>
  </si>
  <si>
    <t>（R6.9.30）</t>
    <phoneticPr fontId="4"/>
  </si>
  <si>
    <t>１．事業の概況（令和6年度　前期分）</t>
    <rPh sb="2" eb="4">
      <t>ジギョウ</t>
    </rPh>
    <rPh sb="5" eb="7">
      <t>ガイキョウ</t>
    </rPh>
    <rPh sb="8" eb="10">
      <t>レイワ</t>
    </rPh>
    <rPh sb="11" eb="13">
      <t>ネンド</t>
    </rPh>
    <rPh sb="14" eb="17">
      <t>ゼンキブン</t>
    </rPh>
    <phoneticPr fontId="24"/>
  </si>
  <si>
    <t>　水道事業会計における、本年度前期の業務と経営状況について、配水量は前年度前期と比較し　６４，２８９㎥（０．８３％）の増、有収水量は　７８８㎥(０．０１％）の増となりました。
　また、収入面では、給水収益は前年度と比較し　１，３３６千円（０．１１％）の増、収入全体では　１８，５６４千円（１．５３％）の減となりました。
　一方、支出面では、前年度前期と比較し　２８，５８１千円（４．３１％）の増となりました。
　事業面では、施設拡張改良事業、配水管整備事業や朝見浄水場既存施設更新事業などを実施し、安定給水体制の確立を図りました。</t>
    <rPh sb="34" eb="37">
      <t>ゼンネンド</t>
    </rPh>
    <rPh sb="37" eb="39">
      <t>ゼンキ</t>
    </rPh>
    <rPh sb="40" eb="42">
      <t>ヒカク</t>
    </rPh>
    <rPh sb="59" eb="60">
      <t>ゾウ</t>
    </rPh>
    <rPh sb="79" eb="80">
      <t>ゾウ</t>
    </rPh>
    <rPh sb="92" eb="95">
      <t>シュウニュウメン</t>
    </rPh>
    <rPh sb="103" eb="106">
      <t>ゼンネンド</t>
    </rPh>
    <rPh sb="107" eb="109">
      <t>ヒカク</t>
    </rPh>
    <rPh sb="126" eb="127">
      <t>ゾウ</t>
    </rPh>
    <rPh sb="196" eb="197">
      <t>ゾウ</t>
    </rPh>
    <phoneticPr fontId="24"/>
  </si>
  <si>
    <t>令和6年度予定</t>
    <phoneticPr fontId="24"/>
  </si>
  <si>
    <t>当年度前期実績　　　　　（R6.4.1～R6.9.30）</t>
    <phoneticPr fontId="24"/>
  </si>
  <si>
    <t>前年度前期実績　　　　　　　　　　　　　（R5.4.1～R5.9.30）</t>
    <phoneticPr fontId="24"/>
  </si>
  <si>
    <t>２．経理の状況（令和6年度　前期分）</t>
    <rPh sb="2" eb="4">
      <t>ケイリ</t>
    </rPh>
    <rPh sb="5" eb="7">
      <t>ジョウキョウ</t>
    </rPh>
    <rPh sb="8" eb="10">
      <t>レイワ</t>
    </rPh>
    <rPh sb="11" eb="13">
      <t>ネンド</t>
    </rPh>
    <rPh sb="14" eb="17">
      <t>ゼンキブン</t>
    </rPh>
    <phoneticPr fontId="24"/>
  </si>
  <si>
    <t>　資本的収入額が資本的支出額に不足する額　1,349,567 千円（予算繰越　193,933千円を含む。）は</t>
    <phoneticPr fontId="24"/>
  </si>
  <si>
    <t>３．決算の状況（令和5年度分）</t>
    <rPh sb="2" eb="4">
      <t>ケッサン</t>
    </rPh>
    <rPh sb="5" eb="7">
      <t>ジョウキョウ</t>
    </rPh>
    <rPh sb="8" eb="10">
      <t>レイワ</t>
    </rPh>
    <rPh sb="11" eb="14">
      <t>ネンドブン</t>
    </rPh>
    <phoneticPr fontId="24"/>
  </si>
  <si>
    <t>収入総額　　2,521,246 千円</t>
    <phoneticPr fontId="24"/>
  </si>
  <si>
    <t>支出総額　　2,184,564 千円</t>
    <phoneticPr fontId="24"/>
  </si>
  <si>
    <t>収入総額　　205,766 千円</t>
    <phoneticPr fontId="24"/>
  </si>
  <si>
    <t>支出総額　　1,240,830 千円</t>
    <phoneticPr fontId="24"/>
  </si>
  <si>
    <t>資本的収入額が資本的支出額に不足する額　1,035,064 千円　は</t>
    <phoneticPr fontId="24"/>
  </si>
  <si>
    <t>で補てんした。</t>
    <rPh sb="1" eb="2">
      <t>ホ</t>
    </rPh>
    <phoneticPr fontId="24"/>
  </si>
  <si>
    <t>（２）資産及び企業債現在高（令和6年3月31日　現在）</t>
    <phoneticPr fontId="24"/>
  </si>
  <si>
    <t>給水原価　　153.50 円</t>
    <phoneticPr fontId="24"/>
  </si>
  <si>
    <t>　29,294,934円を除く</t>
    <phoneticPr fontId="24"/>
  </si>
  <si>
    <t>年間総有収水量　　13,127,716 ㎥</t>
    <phoneticPr fontId="24"/>
  </si>
  <si>
    <t>　下水道事業会計における、本年度前期の業務と経営状況について、処理水量は前年度前期と比較し　６９，４７０㎥（０．９６％）の減となりました。
　また、収入面では、下水道使用料は前年度前期と比較し　１，９８８千円（０．３５％）の増となり、収入全体では　２４，２５２千円（４．０４％）の減となりました。
　一方、支出面では、前年度前期と比較し　１３，８６４千円（３．１５％）の増となりました。
　事業面では、公共用水域の水質保全を図るため、管きょ整備事業、ポンプ場及び処理場整備事業などを実施しました。</t>
    <rPh sb="1" eb="2">
      <t>シタ</t>
    </rPh>
    <rPh sb="2" eb="4">
      <t>スイドウ</t>
    </rPh>
    <rPh sb="31" eb="33">
      <t>ショリ</t>
    </rPh>
    <rPh sb="36" eb="39">
      <t>ゼンネンド</t>
    </rPh>
    <rPh sb="39" eb="41">
      <t>ゼンキ</t>
    </rPh>
    <rPh sb="42" eb="44">
      <t>ヒカク</t>
    </rPh>
    <rPh sb="61" eb="62">
      <t>ゲン</t>
    </rPh>
    <rPh sb="74" eb="77">
      <t>シュウニュウメン</t>
    </rPh>
    <rPh sb="80" eb="83">
      <t>ゲスイドウ</t>
    </rPh>
    <rPh sb="83" eb="86">
      <t>シヨウリョウ</t>
    </rPh>
    <rPh sb="87" eb="90">
      <t>ゼンネンド</t>
    </rPh>
    <rPh sb="90" eb="92">
      <t>ゼンキ</t>
    </rPh>
    <rPh sb="93" eb="95">
      <t>ヒカク</t>
    </rPh>
    <rPh sb="99" eb="101">
      <t>ゼンキ</t>
    </rPh>
    <rPh sb="102" eb="104">
      <t>ヒカク</t>
    </rPh>
    <rPh sb="137" eb="138">
      <t>ゲン</t>
    </rPh>
    <rPh sb="182" eb="183">
      <t>ゾウ</t>
    </rPh>
    <phoneticPr fontId="24"/>
  </si>
  <si>
    <t>　資本的収入額が資本的支出額に不足する額　563,098 千円（予算繰越 642,816千円含む。）は</t>
    <phoneticPr fontId="24"/>
  </si>
  <si>
    <t>３．決算の状況（令和5年度）</t>
    <rPh sb="2" eb="4">
      <t>ケッサン</t>
    </rPh>
    <rPh sb="5" eb="7">
      <t>ジョウキョウ</t>
    </rPh>
    <rPh sb="8" eb="10">
      <t>レイワ</t>
    </rPh>
    <rPh sb="11" eb="13">
      <t>ネンド</t>
    </rPh>
    <phoneticPr fontId="24"/>
  </si>
  <si>
    <t>収入総額　1,950,035　千円</t>
    <rPh sb="0" eb="2">
      <t>シュウニュウ</t>
    </rPh>
    <rPh sb="2" eb="4">
      <t>ソウガク</t>
    </rPh>
    <rPh sb="15" eb="17">
      <t>センエン</t>
    </rPh>
    <phoneticPr fontId="24"/>
  </si>
  <si>
    <t>支出総額　2,012,750　千円</t>
    <rPh sb="0" eb="2">
      <t>シシュツ</t>
    </rPh>
    <rPh sb="2" eb="4">
      <t>ソウガク</t>
    </rPh>
    <rPh sb="15" eb="17">
      <t>センエン</t>
    </rPh>
    <phoneticPr fontId="24"/>
  </si>
  <si>
    <t>資本的収入額が資本的支出額に不足する額　629,683 千円　は</t>
    <phoneticPr fontId="24"/>
  </si>
  <si>
    <t>【汚水処理原価】　　116.11 円</t>
    <phoneticPr fontId="24"/>
  </si>
  <si>
    <t>※公費負担分、長期前受金戻入金及びその他  781,666,925円を除く。</t>
    <rPh sb="1" eb="3">
      <t>コウヒ</t>
    </rPh>
    <rPh sb="3" eb="5">
      <t>フタン</t>
    </rPh>
    <rPh sb="5" eb="6">
      <t>ブン</t>
    </rPh>
    <rPh sb="7" eb="9">
      <t>チョウキ</t>
    </rPh>
    <rPh sb="9" eb="12">
      <t>マエウケキン</t>
    </rPh>
    <rPh sb="12" eb="14">
      <t>レイニュウ</t>
    </rPh>
    <rPh sb="14" eb="15">
      <t>キン</t>
    </rPh>
    <rPh sb="15" eb="16">
      <t>オヨ</t>
    </rPh>
    <rPh sb="19" eb="20">
      <t>タ</t>
    </rPh>
    <rPh sb="33" eb="34">
      <t>エン</t>
    </rPh>
    <rPh sb="35" eb="36">
      <t>ノゾ</t>
    </rPh>
    <phoneticPr fontId="24"/>
  </si>
  <si>
    <r>
      <t>　競輪事業会計における、本年度前期の業務と経営状況につきましては、前期開催日数は５２日、車券発売金は１８，５５４，３４９千円となりました。
　収入面につきましては、収入全体で１８，５６７，１１２千円、支出面につきましては、１６，８０６，５３４千円となっております。
　事業面では、</t>
    </r>
    <r>
      <rPr>
        <u/>
        <sz val="11"/>
        <rFont val="BIZ UD明朝 Medium"/>
        <family val="1"/>
        <charset val="128"/>
      </rPr>
      <t>開設７４周年記念別府競輪</t>
    </r>
    <r>
      <rPr>
        <sz val="11"/>
        <rFont val="BIZ UD明朝 Medium"/>
        <family val="1"/>
        <charset val="128"/>
      </rPr>
      <t>や</t>
    </r>
    <r>
      <rPr>
        <u/>
        <sz val="11"/>
        <rFont val="BIZ UD明朝 Medium"/>
        <family val="1"/>
        <charset val="128"/>
      </rPr>
      <t>スターナイトフェスティバル事業</t>
    </r>
    <r>
      <rPr>
        <sz val="11"/>
        <rFont val="BIZ UD明朝 Medium"/>
        <family val="1"/>
        <charset val="128"/>
      </rPr>
      <t>などを実施し、</t>
    </r>
    <r>
      <rPr>
        <u/>
        <sz val="11"/>
        <rFont val="BIZ UD明朝 Medium"/>
        <family val="1"/>
        <charset val="128"/>
      </rPr>
      <t>新規競輪ファンの獲得</t>
    </r>
    <r>
      <rPr>
        <sz val="11"/>
        <rFont val="BIZ UD明朝 Medium"/>
        <family val="1"/>
        <charset val="128"/>
      </rPr>
      <t>を図りました。</t>
    </r>
    <rPh sb="1" eb="3">
      <t>ケイリン</t>
    </rPh>
    <rPh sb="35" eb="39">
      <t>カイサイニッスウ</t>
    </rPh>
    <rPh sb="42" eb="43">
      <t>ヒ</t>
    </rPh>
    <rPh sb="44" eb="46">
      <t>シャケン</t>
    </rPh>
    <rPh sb="46" eb="49">
      <t>ハツバイキン</t>
    </rPh>
    <rPh sb="60" eb="61">
      <t>セン</t>
    </rPh>
    <rPh sb="61" eb="62">
      <t>エン</t>
    </rPh>
    <rPh sb="71" eb="74">
      <t>シュウニュウメン</t>
    </rPh>
    <rPh sb="82" eb="86">
      <t>シュウニュウゼンタイ</t>
    </rPh>
    <rPh sb="97" eb="98">
      <t>セン</t>
    </rPh>
    <rPh sb="98" eb="99">
      <t>エン</t>
    </rPh>
    <rPh sb="121" eb="122">
      <t>セン</t>
    </rPh>
    <rPh sb="175" eb="177">
      <t>シンキ</t>
    </rPh>
    <rPh sb="177" eb="179">
      <t>ケイリン</t>
    </rPh>
    <rPh sb="183" eb="185">
      <t>カクトク</t>
    </rPh>
    <phoneticPr fontId="24"/>
  </si>
  <si>
    <t>車券発売金
（千円）</t>
    <rPh sb="0" eb="5">
      <t>シャケンハツバイキン</t>
    </rPh>
    <rPh sb="7" eb="8">
      <t>セン</t>
    </rPh>
    <rPh sb="8" eb="9">
      <t>エン</t>
    </rPh>
    <phoneticPr fontId="24"/>
  </si>
  <si>
    <t>一日平均
車券発売金
（千円）</t>
    <rPh sb="0" eb="4">
      <t>イチニチヘイキン</t>
    </rPh>
    <rPh sb="5" eb="10">
      <t>シャケンハツバイキン</t>
    </rPh>
    <rPh sb="12" eb="13">
      <t>セン</t>
    </rPh>
    <rPh sb="13" eb="14">
      <t>エン</t>
    </rPh>
    <phoneticPr fontId="24"/>
  </si>
  <si>
    <t>場間場外発売事務受託収益
（千円）</t>
    <rPh sb="0" eb="1">
      <t>ジョウ</t>
    </rPh>
    <rPh sb="1" eb="2">
      <t>アイダ</t>
    </rPh>
    <rPh sb="2" eb="4">
      <t>ジョウガイ</t>
    </rPh>
    <rPh sb="4" eb="6">
      <t>ハツバイ</t>
    </rPh>
    <rPh sb="6" eb="8">
      <t>ジム</t>
    </rPh>
    <rPh sb="8" eb="10">
      <t>ジュタク</t>
    </rPh>
    <rPh sb="10" eb="12">
      <t>シュウエキ</t>
    </rPh>
    <rPh sb="14" eb="15">
      <t>セン</t>
    </rPh>
    <rPh sb="15" eb="16">
      <t>エン</t>
    </rPh>
    <phoneticPr fontId="24"/>
  </si>
  <si>
    <t>開催日数</t>
    <rPh sb="0" eb="4">
      <t>カイサイニッスウ</t>
    </rPh>
    <phoneticPr fontId="24"/>
  </si>
  <si>
    <t>場間場外
発売日数</t>
    <rPh sb="5" eb="8">
      <t>ハツバイビ</t>
    </rPh>
    <rPh sb="8" eb="9">
      <t>スウ</t>
    </rPh>
    <phoneticPr fontId="24"/>
  </si>
  <si>
    <t>前期166日＋後期172日-２日（開催中止）＝336日</t>
    <rPh sb="0" eb="2">
      <t>ゼンキ</t>
    </rPh>
    <rPh sb="5" eb="6">
      <t>ニチ</t>
    </rPh>
    <rPh sb="7" eb="9">
      <t>コウキ</t>
    </rPh>
    <rPh sb="12" eb="13">
      <t>ニチ</t>
    </rPh>
    <rPh sb="15" eb="16">
      <t>ニチ</t>
    </rPh>
    <rPh sb="17" eb="19">
      <t>カイサイ</t>
    </rPh>
    <rPh sb="19" eb="21">
      <t>チュウシ</t>
    </rPh>
    <rPh sb="26" eb="27">
      <t>ニチ</t>
    </rPh>
    <phoneticPr fontId="24"/>
  </si>
  <si>
    <t>営業収益</t>
    <rPh sb="0" eb="2">
      <t>エイギョウ</t>
    </rPh>
    <rPh sb="2" eb="4">
      <t>シュウエキ</t>
    </rPh>
    <phoneticPr fontId="24"/>
  </si>
  <si>
    <t>-</t>
  </si>
  <si>
    <t>営業外収益</t>
    <rPh sb="0" eb="3">
      <t>エイギョウガイ</t>
    </rPh>
    <rPh sb="3" eb="5">
      <t>シュウエキ</t>
    </rPh>
    <phoneticPr fontId="24"/>
  </si>
  <si>
    <t>開催費</t>
    <rPh sb="0" eb="2">
      <t>カイサイ</t>
    </rPh>
    <rPh sb="2" eb="3">
      <t>ヒ</t>
    </rPh>
    <phoneticPr fontId="24"/>
  </si>
  <si>
    <t>場間場外発売事務受託費</t>
    <rPh sb="0" eb="1">
      <t>ジョウ</t>
    </rPh>
    <rPh sb="1" eb="2">
      <t>アイダ</t>
    </rPh>
    <rPh sb="2" eb="4">
      <t>ジョウガイ</t>
    </rPh>
    <rPh sb="4" eb="6">
      <t>ハツバイ</t>
    </rPh>
    <rPh sb="6" eb="8">
      <t>ジム</t>
    </rPh>
    <rPh sb="8" eb="10">
      <t>ジュタク</t>
    </rPh>
    <rPh sb="10" eb="11">
      <t>ヒ</t>
    </rPh>
    <phoneticPr fontId="24"/>
  </si>
  <si>
    <t>減価償却費</t>
    <rPh sb="0" eb="2">
      <t>ゲンカ</t>
    </rPh>
    <rPh sb="2" eb="4">
      <t>ショウキャク</t>
    </rPh>
    <rPh sb="4" eb="5">
      <t>ヒ</t>
    </rPh>
    <phoneticPr fontId="24"/>
  </si>
  <si>
    <t>※前年度前期執行額は地方公営企業法適用前のため、収入、支出ともに記載していません。</t>
    <rPh sb="24" eb="26">
      <t>シュウニュウ</t>
    </rPh>
    <rPh sb="27" eb="29">
      <t>シシュツ</t>
    </rPh>
    <rPh sb="32" eb="34">
      <t>キサイ</t>
    </rPh>
    <phoneticPr fontId="24"/>
  </si>
  <si>
    <t>基金繰入金</t>
    <rPh sb="0" eb="2">
      <t>キキン</t>
    </rPh>
    <rPh sb="2" eb="4">
      <t>クリイレ</t>
    </rPh>
    <rPh sb="4" eb="5">
      <t>キン</t>
    </rPh>
    <phoneticPr fontId="24"/>
  </si>
  <si>
    <t>繰出金</t>
    <rPh sb="0" eb="1">
      <t>クリ</t>
    </rPh>
    <rPh sb="1" eb="3">
      <t>シュッキン</t>
    </rPh>
    <phoneticPr fontId="24"/>
  </si>
  <si>
    <t>単位：千円</t>
    <rPh sb="0" eb="2">
      <t>タンイ</t>
    </rPh>
    <rPh sb="3" eb="5">
      <t>センエン</t>
    </rPh>
    <phoneticPr fontId="24"/>
  </si>
  <si>
    <t>補てん額</t>
    <rPh sb="0" eb="1">
      <t>ホ</t>
    </rPh>
    <rPh sb="3" eb="4">
      <t>ガク</t>
    </rPh>
    <phoneticPr fontId="24"/>
  </si>
  <si>
    <t>金額</t>
    <rPh sb="0" eb="2">
      <t>キンガク</t>
    </rPh>
    <phoneticPr fontId="24"/>
  </si>
  <si>
    <t>利益剰余金処分額</t>
    <rPh sb="0" eb="2">
      <t>リエキ</t>
    </rPh>
    <rPh sb="2" eb="5">
      <t>ジョウヨキン</t>
    </rPh>
    <rPh sb="5" eb="7">
      <t>ショブン</t>
    </rPh>
    <rPh sb="7" eb="8">
      <t>ガク</t>
    </rPh>
    <phoneticPr fontId="24"/>
  </si>
  <si>
    <t>消費税等資本的収支調整額</t>
    <rPh sb="0" eb="3">
      <t>ショウヒゼイ</t>
    </rPh>
    <rPh sb="3" eb="4">
      <t>トウ</t>
    </rPh>
    <rPh sb="4" eb="7">
      <t>シホンテキ</t>
    </rPh>
    <rPh sb="7" eb="9">
      <t>シュウシ</t>
    </rPh>
    <rPh sb="9" eb="11">
      <t>チョウセイ</t>
    </rPh>
    <rPh sb="11" eb="12">
      <t>ガク</t>
    </rPh>
    <phoneticPr fontId="24"/>
  </si>
  <si>
    <t>　令和５年度は地方公営企業法適用前のため資料はありません。</t>
    <rPh sb="1" eb="3">
      <t>レイワ</t>
    </rPh>
    <rPh sb="4" eb="6">
      <t>ネンド</t>
    </rPh>
    <rPh sb="7" eb="9">
      <t>チホウ</t>
    </rPh>
    <rPh sb="9" eb="14">
      <t>コウエイキギョウホウ</t>
    </rPh>
    <rPh sb="14" eb="17">
      <t>テキヨウマエ</t>
    </rPh>
    <rPh sb="20" eb="22">
      <t>シリョウ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</si>
</sst>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76" formatCode="0.0%\ \ \ \ "/>
    <numFmt numFmtId="177" formatCode="#,##0;[Red]&quot;△&quot;#,##0"/>
    <numFmt numFmtId="178" formatCode="0.000%\ \ \ \ "/>
    <numFmt numFmtId="179" formatCode="0.000%"/>
    <numFmt numFmtId="180" formatCode="0.00000000000000000%"/>
    <numFmt numFmtId="181" formatCode="#,##0_ "/>
    <numFmt numFmtId="182" formatCode="#,##0_ ;[Red]\-#,##0\ "/>
    <numFmt numFmtId="183" formatCode="#,###\ ;[Red]&quot;△&quot;\ #,###\ "/>
    <numFmt numFmtId="184" formatCode="#,##0\ "/>
    <numFmt numFmtId="185" formatCode="0.0\ "/>
    <numFmt numFmtId="186" formatCode="0.000"/>
    <numFmt numFmtId="187" formatCode="#,##0;&quot;△ &quot;#,##0"/>
    <numFmt numFmtId="188" formatCode="#,##0;[Red]&quot;△&quot;\ #,##0"/>
    <numFmt numFmtId="189" formatCode="#,##0&quot;㎥&quot;;&quot;△ &quot;#,##0&quot;㎥&quot;"/>
    <numFmt numFmtId="190" formatCode="#,##0&quot;㎥/日&quot;;&quot;△ &quot;#,##0&quot;㎥/日&quot;"/>
    <numFmt numFmtId="191" formatCode="#,##0.00&quot;％&quot;;&quot;△ &quot;#,##0.00&quot;％&quot;"/>
    <numFmt numFmtId="192" formatCode="#,##0&quot; 千円&quot;;&quot;△ &quot;#,##0&quot; 千円&quot;"/>
    <numFmt numFmtId="193" formatCode="#,##0&quot;千円&quot;;&quot;△ &quot;#,##0&quot;千円&quot;"/>
    <numFmt numFmtId="194" formatCode="0.00_ "/>
    <numFmt numFmtId="195" formatCode="#,##0.00&quot; 円&quot;;&quot;△ &quot;#,##0.00&quot; 円&quot;"/>
    <numFmt numFmtId="196" formatCode="#,##0.00&quot;円&quot;;&quot;△ &quot;#,##0.00&quot;円&quot;"/>
    <numFmt numFmtId="197" formatCode="#,##0\ &quot;㎥&quot;;&quot;△ &quot;#,##0\ &quot;㎥&quot;"/>
    <numFmt numFmtId="198" formatCode="#,###&quot;日&quot;"/>
    <numFmt numFmtId="199" formatCode="#,##0&quot;&quot;;&quot;△ &quot;#,##0&quot;&quot;"/>
    <numFmt numFmtId="200" formatCode="#,##0&quot;日&quot;;&quot;△ &quot;#,##0&quot;日&quot;"/>
  </numFmts>
  <fonts count="69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sz val="9"/>
      <name val="ｺﾞｼｯｸ"/>
      <family val="3"/>
      <charset val="128"/>
    </font>
    <font>
      <sz val="10"/>
      <color indexed="10"/>
      <name val="ｺﾞｼｯｸ"/>
      <family val="3"/>
      <charset val="128"/>
    </font>
    <font>
      <sz val="9"/>
      <color indexed="18"/>
      <name val="ｺﾞｼｯｸ"/>
      <family val="3"/>
      <charset val="128"/>
    </font>
    <font>
      <sz val="9"/>
      <color indexed="17"/>
      <name val="ｺﾞｼｯｸ"/>
      <family val="3"/>
      <charset val="128"/>
    </font>
    <font>
      <sz val="12"/>
      <color indexed="16"/>
      <name val="ｺﾞｼｯｸ"/>
      <family val="3"/>
      <charset val="128"/>
    </font>
    <font>
      <sz val="14"/>
      <color indexed="16"/>
      <name val="ｺﾞｼｯｸ"/>
      <family val="3"/>
      <charset val="128"/>
    </font>
    <font>
      <sz val="10"/>
      <color indexed="61"/>
      <name val="ｺﾞｼｯｸ"/>
      <family val="3"/>
      <charset val="128"/>
    </font>
    <font>
      <sz val="10"/>
      <color indexed="18"/>
      <name val="ｺﾞｼｯｸ"/>
      <family val="3"/>
      <charset val="128"/>
    </font>
    <font>
      <sz val="10"/>
      <color indexed="17"/>
      <name val="ｺﾞｼｯｸ"/>
      <family val="3"/>
      <charset val="128"/>
    </font>
    <font>
      <sz val="6"/>
      <name val="ＭＳ Ｐ明朝"/>
      <family val="1"/>
      <charset val="128"/>
    </font>
    <font>
      <sz val="10"/>
      <color indexed="8"/>
      <name val="ｺﾞｼｯｸ"/>
      <family val="3"/>
      <charset val="128"/>
    </font>
    <font>
      <sz val="10"/>
      <color rgb="FF008000"/>
      <name val="ｺﾞｼｯｸ"/>
      <family val="3"/>
      <charset val="128"/>
    </font>
    <font>
      <sz val="9"/>
      <color rgb="FF00800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9"/>
      <color theme="1"/>
      <name val="ｺﾞｼｯｸ"/>
      <family val="3"/>
      <charset val="128"/>
    </font>
    <font>
      <sz val="16"/>
      <color indexed="16"/>
      <name val="ｺﾞｼｯｸ"/>
      <family val="3"/>
      <charset val="128"/>
    </font>
    <font>
      <sz val="6"/>
      <name val="明朝"/>
      <family val="1"/>
      <charset val="128"/>
    </font>
    <font>
      <sz val="9"/>
      <color indexed="10"/>
      <name val="ｺﾞｼｯｸ"/>
      <family val="3"/>
      <charset val="128"/>
    </font>
    <font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6"/>
      <name val="ＭＳ Ｐゴシック"/>
      <family val="3"/>
      <charset val="128"/>
    </font>
    <font>
      <b/>
      <sz val="10"/>
      <name val="ｺﾞｼｯｸ"/>
      <family val="3"/>
      <charset val="128"/>
    </font>
    <font>
      <b/>
      <sz val="9"/>
      <name val="ｺﾞｼｯｸ"/>
      <family val="3"/>
      <charset val="128"/>
    </font>
    <font>
      <sz val="9"/>
      <color rgb="FFFF0000"/>
      <name val="ｺﾞｼｯｸ"/>
      <family val="3"/>
      <charset val="128"/>
    </font>
    <font>
      <sz val="9"/>
      <color rgb="FF002060"/>
      <name val="ｺﾞｼｯｸ"/>
      <family val="3"/>
      <charset val="128"/>
    </font>
    <font>
      <sz val="8"/>
      <name val="ｺﾞｼｯｸ"/>
      <family val="3"/>
      <charset val="128"/>
    </font>
    <font>
      <sz val="14"/>
      <name val="ｺﾞｼｯｸ"/>
      <family val="3"/>
      <charset val="128"/>
    </font>
    <font>
      <sz val="8"/>
      <color indexed="37"/>
      <name val="ｺﾞｼｯｸ"/>
      <family val="3"/>
      <charset val="128"/>
    </font>
    <font>
      <sz val="8"/>
      <name val="ＭＳ Ｐゴシック"/>
      <family val="3"/>
      <charset val="128"/>
    </font>
    <font>
      <sz val="9"/>
      <color rgb="FF000080"/>
      <name val="ｺﾞｼｯｸ"/>
      <family val="3"/>
      <charset val="128"/>
    </font>
    <font>
      <sz val="9"/>
      <color rgb="FF0000FF"/>
      <name val="ｺﾞｼｯｸ"/>
      <family val="3"/>
      <charset val="128"/>
    </font>
    <font>
      <sz val="9"/>
      <color theme="1" tint="4.9989318521683403E-2"/>
      <name val="ｺﾞｼｯｸ"/>
      <family val="3"/>
      <charset val="128"/>
    </font>
    <font>
      <sz val="10"/>
      <color indexed="16"/>
      <name val="ｺﾞｼｯｸ"/>
      <family val="3"/>
      <charset val="128"/>
    </font>
    <font>
      <b/>
      <sz val="10"/>
      <color indexed="18"/>
      <name val="ｺﾞｼｯｸ"/>
      <family val="3"/>
      <charset val="128"/>
    </font>
    <font>
      <strike/>
      <sz val="10"/>
      <name val="ｺﾞｼｯｸ"/>
      <family val="3"/>
      <charset val="128"/>
    </font>
    <font>
      <strike/>
      <sz val="10"/>
      <color theme="1"/>
      <name val="ｺﾞｼｯｸ"/>
      <family val="3"/>
      <charset val="128"/>
    </font>
    <font>
      <sz val="10"/>
      <color rgb="FFFF0000"/>
      <name val="ｺﾞｼｯｸ"/>
      <family val="3"/>
      <charset val="128"/>
    </font>
    <font>
      <strike/>
      <sz val="10"/>
      <color indexed="10"/>
      <name val="ｺﾞｼｯｸ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BIZ UD明朝 Medium"/>
      <family val="1"/>
      <charset val="128"/>
    </font>
    <font>
      <u/>
      <sz val="11"/>
      <name val="BIZ UD明朝 Medium"/>
      <family val="1"/>
      <charset val="128"/>
    </font>
    <font>
      <sz val="11"/>
      <color rgb="FFA5A5A5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2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  <xf numFmtId="0" fontId="1" fillId="0" borderId="0"/>
    <xf numFmtId="0" fontId="1" fillId="0" borderId="0"/>
  </cellStyleXfs>
  <cellXfs count="85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38" fontId="4" fillId="0" borderId="0" xfId="2" applyFont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/>
    </xf>
    <xf numFmtId="0" fontId="12" fillId="0" borderId="3" xfId="0" applyFont="1" applyBorder="1" applyAlignment="1">
      <alignment horizontal="distributed" vertical="center"/>
    </xf>
    <xf numFmtId="0" fontId="11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3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38" fontId="17" fillId="0" borderId="4" xfId="2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38" fontId="18" fillId="0" borderId="1" xfId="0" applyNumberFormat="1" applyFont="1" applyBorder="1" applyAlignment="1">
      <alignment vertical="center"/>
    </xf>
    <xf numFmtId="38" fontId="17" fillId="2" borderId="1" xfId="2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38" fontId="18" fillId="2" borderId="3" xfId="2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38" fontId="18" fillId="2" borderId="1" xfId="2" applyFont="1" applyFill="1" applyBorder="1" applyAlignment="1">
      <alignment vertical="center"/>
    </xf>
    <xf numFmtId="177" fontId="17" fillId="2" borderId="1" xfId="2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38" fontId="18" fillId="0" borderId="0" xfId="2" applyFont="1" applyAlignment="1">
      <alignment vertical="center"/>
    </xf>
    <xf numFmtId="179" fontId="18" fillId="0" borderId="2" xfId="1" applyNumberFormat="1" applyFont="1" applyFill="1" applyBorder="1" applyAlignment="1">
      <alignment vertical="center"/>
    </xf>
    <xf numFmtId="176" fontId="17" fillId="0" borderId="7" xfId="1" applyNumberFormat="1" applyFont="1" applyBorder="1" applyAlignment="1">
      <alignment vertical="center"/>
    </xf>
    <xf numFmtId="176" fontId="17" fillId="0" borderId="7" xfId="1" applyNumberFormat="1" applyFont="1" applyFill="1" applyBorder="1" applyAlignment="1">
      <alignment vertical="center"/>
    </xf>
    <xf numFmtId="38" fontId="17" fillId="0" borderId="1" xfId="0" applyNumberFormat="1" applyFont="1" applyBorder="1" applyAlignment="1">
      <alignment vertical="center"/>
    </xf>
    <xf numFmtId="179" fontId="18" fillId="0" borderId="2" xfId="1" applyNumberFormat="1" applyFont="1" applyBorder="1" applyAlignment="1">
      <alignment vertical="center"/>
    </xf>
    <xf numFmtId="38" fontId="17" fillId="2" borderId="1" xfId="0" applyNumberFormat="1" applyFont="1" applyFill="1" applyBorder="1" applyAlignment="1">
      <alignment vertical="center"/>
    </xf>
    <xf numFmtId="176" fontId="17" fillId="2" borderId="2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vertical="center"/>
    </xf>
    <xf numFmtId="38" fontId="17" fillId="2" borderId="3" xfId="2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79" fontId="18" fillId="2" borderId="2" xfId="0" applyNumberFormat="1" applyFont="1" applyFill="1" applyBorder="1" applyAlignment="1">
      <alignment vertical="center"/>
    </xf>
    <xf numFmtId="38" fontId="4" fillId="3" borderId="3" xfId="2" applyFont="1" applyFill="1" applyBorder="1" applyAlignment="1">
      <alignment vertical="center"/>
    </xf>
    <xf numFmtId="38" fontId="18" fillId="3" borderId="3" xfId="2" applyFont="1" applyFill="1" applyBorder="1" applyAlignment="1">
      <alignment vertical="center"/>
    </xf>
    <xf numFmtId="180" fontId="2" fillId="0" borderId="0" xfId="1" applyNumberFormat="1" applyFont="1" applyAlignment="1">
      <alignment vertical="center"/>
    </xf>
    <xf numFmtId="38" fontId="17" fillId="0" borderId="4" xfId="2" applyFont="1" applyFill="1" applyBorder="1" applyAlignment="1">
      <alignment vertical="center"/>
    </xf>
    <xf numFmtId="177" fontId="17" fillId="0" borderId="4" xfId="2" applyNumberFormat="1" applyFont="1" applyFill="1" applyBorder="1" applyAlignment="1">
      <alignment vertical="center"/>
    </xf>
    <xf numFmtId="176" fontId="17" fillId="0" borderId="2" xfId="1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Continuous" vertical="center"/>
    </xf>
    <xf numFmtId="38" fontId="4" fillId="2" borderId="3" xfId="2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vertical="center"/>
    </xf>
    <xf numFmtId="0" fontId="19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2" borderId="9" xfId="0" applyFont="1" applyFill="1" applyBorder="1" applyAlignment="1">
      <alignment horizontal="centerContinuous" vertical="center"/>
    </xf>
    <xf numFmtId="38" fontId="17" fillId="0" borderId="10" xfId="2" applyFont="1" applyBorder="1" applyAlignment="1">
      <alignment vertical="center"/>
    </xf>
    <xf numFmtId="38" fontId="17" fillId="0" borderId="1" xfId="2" applyFont="1" applyBorder="1" applyAlignment="1">
      <alignment vertical="center"/>
    </xf>
    <xf numFmtId="38" fontId="2" fillId="0" borderId="0" xfId="2" applyFont="1" applyAlignment="1">
      <alignment vertical="center"/>
    </xf>
    <xf numFmtId="38" fontId="2" fillId="0" borderId="1" xfId="0" applyNumberFormat="1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38" fontId="17" fillId="0" borderId="3" xfId="2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38" fontId="5" fillId="2" borderId="1" xfId="0" applyNumberFormat="1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38" fontId="5" fillId="2" borderId="10" xfId="0" applyNumberFormat="1" applyFont="1" applyFill="1" applyBorder="1" applyAlignment="1">
      <alignment vertical="center"/>
    </xf>
    <xf numFmtId="38" fontId="17" fillId="2" borderId="10" xfId="0" applyNumberFormat="1" applyFont="1" applyFill="1" applyBorder="1" applyAlignment="1">
      <alignment vertical="center"/>
    </xf>
    <xf numFmtId="38" fontId="17" fillId="0" borderId="0" xfId="2" applyFont="1" applyAlignment="1">
      <alignment vertical="center"/>
    </xf>
    <xf numFmtId="0" fontId="2" fillId="0" borderId="0" xfId="0" applyFont="1" applyAlignment="1">
      <alignment horizontal="right"/>
    </xf>
    <xf numFmtId="38" fontId="4" fillId="0" borderId="3" xfId="2" applyFont="1" applyBorder="1" applyAlignment="1"/>
    <xf numFmtId="0" fontId="6" fillId="2" borderId="9" xfId="0" applyFont="1" applyFill="1" applyBorder="1" applyAlignment="1">
      <alignment horizontal="centerContinuous" vertical="center"/>
    </xf>
    <xf numFmtId="38" fontId="18" fillId="0" borderId="4" xfId="2" applyFont="1" applyBorder="1" applyAlignment="1">
      <alignment vertical="center"/>
    </xf>
    <xf numFmtId="38" fontId="18" fillId="0" borderId="1" xfId="2" applyFont="1" applyBorder="1" applyAlignment="1">
      <alignment vertical="center"/>
    </xf>
    <xf numFmtId="38" fontId="4" fillId="3" borderId="9" xfId="2" applyFont="1" applyFill="1" applyBorder="1" applyAlignment="1">
      <alignment vertical="center"/>
    </xf>
    <xf numFmtId="38" fontId="18" fillId="0" borderId="9" xfId="2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centerContinuous" vertical="center"/>
    </xf>
    <xf numFmtId="38" fontId="18" fillId="2" borderId="9" xfId="2" applyFont="1" applyFill="1" applyBorder="1" applyAlignment="1">
      <alignment vertical="center"/>
    </xf>
    <xf numFmtId="38" fontId="18" fillId="2" borderId="10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18" fillId="0" borderId="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10" fontId="28" fillId="0" borderId="0" xfId="4" applyNumberFormat="1" applyFont="1">
      <alignment vertical="center"/>
    </xf>
    <xf numFmtId="10" fontId="4" fillId="0" borderId="0" xfId="4" applyNumberFormat="1" applyFont="1">
      <alignment vertical="center"/>
    </xf>
    <xf numFmtId="38" fontId="4" fillId="0" borderId="0" xfId="6" applyFont="1" applyAlignment="1">
      <alignment vertical="center"/>
    </xf>
    <xf numFmtId="0" fontId="9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Continuous"/>
    </xf>
    <xf numFmtId="0" fontId="2" fillId="0" borderId="0" xfId="7" applyFont="1" applyAlignment="1">
      <alignment horizontal="centerContinuous" vertical="center"/>
    </xf>
    <xf numFmtId="38" fontId="2" fillId="0" borderId="0" xfId="6" applyFont="1" applyAlignment="1">
      <alignment horizontal="centerContinuous"/>
    </xf>
    <xf numFmtId="2" fontId="2" fillId="0" borderId="0" xfId="7" applyNumberFormat="1" applyFont="1" applyAlignment="1">
      <alignment horizontal="centerContinuous"/>
    </xf>
    <xf numFmtId="0" fontId="2" fillId="0" borderId="0" xfId="7" applyFont="1"/>
    <xf numFmtId="0" fontId="37" fillId="0" borderId="0" xfId="7" applyFont="1" applyAlignment="1">
      <alignment vertical="center"/>
    </xf>
    <xf numFmtId="0" fontId="2" fillId="0" borderId="0" xfId="7" applyFont="1" applyAlignment="1">
      <alignment horizontal="distributed" vertical="center"/>
    </xf>
    <xf numFmtId="0" fontId="25" fillId="0" borderId="0" xfId="7" applyFont="1" applyAlignment="1">
      <alignment vertical="center"/>
    </xf>
    <xf numFmtId="38" fontId="2" fillId="0" borderId="0" xfId="6" applyFont="1"/>
    <xf numFmtId="2" fontId="2" fillId="0" borderId="0" xfId="7" applyNumberFormat="1" applyFont="1"/>
    <xf numFmtId="38" fontId="25" fillId="0" borderId="0" xfId="6" applyFont="1" applyAlignment="1">
      <alignment vertical="center"/>
    </xf>
    <xf numFmtId="0" fontId="11" fillId="2" borderId="24" xfId="7" applyFont="1" applyFill="1" applyBorder="1" applyAlignment="1">
      <alignment horizontal="centerContinuous" vertical="center"/>
    </xf>
    <xf numFmtId="0" fontId="11" fillId="2" borderId="25" xfId="7" applyFont="1" applyFill="1" applyBorder="1" applyAlignment="1">
      <alignment vertical="center"/>
    </xf>
    <xf numFmtId="0" fontId="11" fillId="2" borderId="26" xfId="7" applyFont="1" applyFill="1" applyBorder="1" applyAlignment="1">
      <alignment horizontal="distributed" vertical="center"/>
    </xf>
    <xf numFmtId="0" fontId="11" fillId="2" borderId="27" xfId="7" applyFont="1" applyFill="1" applyBorder="1" applyAlignment="1">
      <alignment vertical="center"/>
    </xf>
    <xf numFmtId="38" fontId="11" fillId="2" borderId="25" xfId="6" applyFont="1" applyFill="1" applyBorder="1" applyAlignment="1">
      <alignment horizontal="centerContinuous" vertical="center"/>
    </xf>
    <xf numFmtId="0" fontId="11" fillId="2" borderId="27" xfId="7" applyFont="1" applyFill="1" applyBorder="1" applyAlignment="1">
      <alignment horizontal="centerContinuous" vertical="center"/>
    </xf>
    <xf numFmtId="2" fontId="11" fillId="2" borderId="25" xfId="7" applyNumberFormat="1" applyFont="1" applyFill="1" applyBorder="1" applyAlignment="1">
      <alignment horizontal="centerContinuous" vertical="center"/>
    </xf>
    <xf numFmtId="0" fontId="2" fillId="2" borderId="28" xfId="7" applyFont="1" applyFill="1" applyBorder="1" applyAlignment="1">
      <alignment horizontal="centerContinuous" vertical="center"/>
    </xf>
    <xf numFmtId="0" fontId="11" fillId="2" borderId="28" xfId="7" applyFont="1" applyFill="1" applyBorder="1" applyAlignment="1">
      <alignment horizontal="centerContinuous" vertical="center"/>
    </xf>
    <xf numFmtId="0" fontId="2" fillId="0" borderId="0" xfId="7" applyFont="1" applyAlignment="1">
      <alignment vertical="center"/>
    </xf>
    <xf numFmtId="0" fontId="11" fillId="2" borderId="29" xfId="7" applyFont="1" applyFill="1" applyBorder="1" applyAlignment="1">
      <alignment horizontal="centerContinuous" vertical="center"/>
    </xf>
    <xf numFmtId="0" fontId="11" fillId="2" borderId="1" xfId="7" applyFont="1" applyFill="1" applyBorder="1" applyAlignment="1">
      <alignment vertical="center"/>
    </xf>
    <xf numFmtId="0" fontId="11" fillId="2" borderId="3" xfId="7" applyFont="1" applyFill="1" applyBorder="1" applyAlignment="1">
      <alignment horizontal="distributed" vertical="center"/>
    </xf>
    <xf numFmtId="0" fontId="11" fillId="2" borderId="2" xfId="7" applyFont="1" applyFill="1" applyBorder="1" applyAlignment="1">
      <alignment vertical="center"/>
    </xf>
    <xf numFmtId="38" fontId="11" fillId="2" borderId="1" xfId="6" applyFont="1" applyFill="1" applyBorder="1" applyAlignment="1">
      <alignment horizontal="centerContinuous" vertical="center"/>
    </xf>
    <xf numFmtId="0" fontId="11" fillId="2" borderId="2" xfId="7" applyFont="1" applyFill="1" applyBorder="1" applyAlignment="1">
      <alignment horizontal="centerContinuous" vertical="center"/>
    </xf>
    <xf numFmtId="2" fontId="11" fillId="2" borderId="1" xfId="7" applyNumberFormat="1" applyFont="1" applyFill="1" applyBorder="1" applyAlignment="1">
      <alignment horizontal="centerContinuous" vertical="center"/>
    </xf>
    <xf numFmtId="0" fontId="2" fillId="2" borderId="30" xfId="7" applyFont="1" applyFill="1" applyBorder="1" applyAlignment="1">
      <alignment horizontal="centerContinuous" vertical="center"/>
    </xf>
    <xf numFmtId="0" fontId="11" fillId="2" borderId="30" xfId="7" applyFont="1" applyFill="1" applyBorder="1" applyAlignment="1">
      <alignment horizontal="centerContinuous" vertical="center"/>
    </xf>
    <xf numFmtId="0" fontId="12" fillId="0" borderId="31" xfId="7" applyFont="1" applyBorder="1" applyAlignment="1">
      <alignment horizontal="centerContinuous" vertical="center"/>
    </xf>
    <xf numFmtId="0" fontId="12" fillId="0" borderId="13" xfId="7" applyFont="1" applyBorder="1" applyAlignment="1">
      <alignment vertical="center"/>
    </xf>
    <xf numFmtId="0" fontId="15" fillId="0" borderId="32" xfId="7" applyFont="1" applyBorder="1" applyAlignment="1">
      <alignment horizontal="distributed" vertical="center"/>
    </xf>
    <xf numFmtId="0" fontId="12" fillId="0" borderId="33" xfId="7" applyFont="1" applyBorder="1" applyAlignment="1">
      <alignment vertical="center"/>
    </xf>
    <xf numFmtId="38" fontId="17" fillId="0" borderId="34" xfId="6" applyFont="1" applyBorder="1" applyAlignment="1">
      <alignment vertical="center"/>
    </xf>
    <xf numFmtId="2" fontId="17" fillId="0" borderId="34" xfId="7" applyNumberFormat="1" applyFont="1" applyBorder="1" applyAlignment="1">
      <alignment vertical="center"/>
    </xf>
    <xf numFmtId="0" fontId="2" fillId="0" borderId="36" xfId="7" applyFont="1" applyBorder="1" applyAlignment="1">
      <alignment vertical="center"/>
    </xf>
    <xf numFmtId="0" fontId="15" fillId="0" borderId="31" xfId="7" applyFont="1" applyBorder="1" applyAlignment="1">
      <alignment horizontal="centerContinuous" vertical="center"/>
    </xf>
    <xf numFmtId="0" fontId="15" fillId="0" borderId="13" xfId="7" applyFont="1" applyBorder="1" applyAlignment="1">
      <alignment vertical="center"/>
    </xf>
    <xf numFmtId="0" fontId="15" fillId="0" borderId="33" xfId="7" applyFont="1" applyBorder="1" applyAlignment="1">
      <alignment vertical="center"/>
    </xf>
    <xf numFmtId="0" fontId="17" fillId="0" borderId="35" xfId="7" applyFont="1" applyBorder="1" applyAlignment="1">
      <alignment vertical="center"/>
    </xf>
    <xf numFmtId="187" fontId="40" fillId="0" borderId="34" xfId="6" applyNumberFormat="1" applyFont="1" applyFill="1" applyBorder="1" applyAlignment="1">
      <alignment vertical="center"/>
    </xf>
    <xf numFmtId="38" fontId="17" fillId="0" borderId="13" xfId="6" applyFont="1" applyFill="1" applyBorder="1" applyAlignment="1">
      <alignment vertical="center"/>
    </xf>
    <xf numFmtId="38" fontId="17" fillId="0" borderId="13" xfId="6" applyFont="1" applyBorder="1" applyAlignment="1">
      <alignment vertical="center"/>
    </xf>
    <xf numFmtId="2" fontId="17" fillId="0" borderId="13" xfId="7" applyNumberFormat="1" applyFont="1" applyBorder="1" applyAlignment="1">
      <alignment vertical="center"/>
    </xf>
    <xf numFmtId="0" fontId="2" fillId="0" borderId="37" xfId="7" applyFont="1" applyBorder="1" applyAlignment="1">
      <alignment vertical="center"/>
    </xf>
    <xf numFmtId="0" fontId="17" fillId="0" borderId="32" xfId="7" applyFont="1" applyBorder="1" applyAlignment="1">
      <alignment vertical="center"/>
    </xf>
    <xf numFmtId="188" fontId="17" fillId="0" borderId="13" xfId="6" applyNumberFormat="1" applyFont="1" applyFill="1" applyBorder="1" applyAlignment="1">
      <alignment vertical="center"/>
    </xf>
    <xf numFmtId="0" fontId="12" fillId="0" borderId="1" xfId="7" applyFont="1" applyBorder="1" applyAlignment="1">
      <alignment vertical="center"/>
    </xf>
    <xf numFmtId="0" fontId="15" fillId="0" borderId="3" xfId="7" applyFont="1" applyBorder="1" applyAlignment="1">
      <alignment horizontal="distributed" vertical="center"/>
    </xf>
    <xf numFmtId="0" fontId="12" fillId="0" borderId="2" xfId="7" applyFont="1" applyBorder="1" applyAlignment="1">
      <alignment vertical="center"/>
    </xf>
    <xf numFmtId="38" fontId="17" fillId="0" borderId="1" xfId="6" applyFont="1" applyBorder="1" applyAlignment="1">
      <alignment vertical="center"/>
    </xf>
    <xf numFmtId="2" fontId="17" fillId="0" borderId="1" xfId="7" applyNumberFormat="1" applyFont="1" applyBorder="1" applyAlignment="1">
      <alignment vertical="center"/>
    </xf>
    <xf numFmtId="0" fontId="2" fillId="0" borderId="30" xfId="7" applyFont="1" applyBorder="1" applyAlignment="1">
      <alignment vertical="center"/>
    </xf>
    <xf numFmtId="0" fontId="15" fillId="0" borderId="1" xfId="7" applyFont="1" applyBorder="1" applyAlignment="1">
      <alignment vertical="center"/>
    </xf>
    <xf numFmtId="0" fontId="15" fillId="0" borderId="2" xfId="7" applyFont="1" applyBorder="1" applyAlignment="1">
      <alignment vertical="center"/>
    </xf>
    <xf numFmtId="0" fontId="17" fillId="0" borderId="3" xfId="7" applyFont="1" applyBorder="1" applyAlignment="1">
      <alignment vertical="center"/>
    </xf>
    <xf numFmtId="187" fontId="40" fillId="0" borderId="1" xfId="6" applyNumberFormat="1" applyFont="1" applyFill="1" applyBorder="1" applyAlignment="1">
      <alignment vertical="center"/>
    </xf>
    <xf numFmtId="38" fontId="17" fillId="0" borderId="23" xfId="6" applyFont="1" applyFill="1" applyBorder="1" applyAlignment="1">
      <alignment vertical="center"/>
    </xf>
    <xf numFmtId="2" fontId="17" fillId="0" borderId="38" xfId="7" applyNumberFormat="1" applyFont="1" applyBorder="1" applyAlignment="1">
      <alignment vertical="center"/>
    </xf>
    <xf numFmtId="0" fontId="12" fillId="0" borderId="39" xfId="7" applyFont="1" applyBorder="1" applyAlignment="1">
      <alignment horizontal="centerContinuous" vertical="center"/>
    </xf>
    <xf numFmtId="0" fontId="5" fillId="0" borderId="40" xfId="7" applyFont="1" applyBorder="1" applyAlignment="1">
      <alignment vertical="center"/>
    </xf>
    <xf numFmtId="0" fontId="15" fillId="0" borderId="41" xfId="7" applyFont="1" applyBorder="1" applyAlignment="1">
      <alignment horizontal="distributed" vertical="center"/>
    </xf>
    <xf numFmtId="0" fontId="5" fillId="0" borderId="42" xfId="7" applyFont="1" applyBorder="1" applyAlignment="1">
      <alignment vertical="center"/>
    </xf>
    <xf numFmtId="0" fontId="5" fillId="0" borderId="43" xfId="7" applyFont="1" applyBorder="1" applyAlignment="1">
      <alignment vertical="center"/>
    </xf>
    <xf numFmtId="0" fontId="15" fillId="0" borderId="39" xfId="7" applyFont="1" applyBorder="1" applyAlignment="1">
      <alignment horizontal="centerContinuous" vertical="center"/>
    </xf>
    <xf numFmtId="0" fontId="15" fillId="0" borderId="40" xfId="7" applyFont="1" applyBorder="1" applyAlignment="1">
      <alignment vertical="center"/>
    </xf>
    <xf numFmtId="0" fontId="15" fillId="0" borderId="42" xfId="7" applyFont="1" applyBorder="1" applyAlignment="1">
      <alignment vertical="center"/>
    </xf>
    <xf numFmtId="38" fontId="17" fillId="0" borderId="44" xfId="6" applyFont="1" applyFill="1" applyBorder="1" applyAlignment="1">
      <alignment vertical="center"/>
    </xf>
    <xf numFmtId="0" fontId="17" fillId="0" borderId="41" xfId="7" applyFont="1" applyBorder="1" applyAlignment="1">
      <alignment vertical="center"/>
    </xf>
    <xf numFmtId="188" fontId="17" fillId="0" borderId="40" xfId="6" applyNumberFormat="1" applyFont="1" applyFill="1" applyBorder="1" applyAlignment="1">
      <alignment vertical="center"/>
    </xf>
    <xf numFmtId="2" fontId="17" fillId="0" borderId="40" xfId="6" applyNumberFormat="1" applyFont="1" applyBorder="1" applyAlignment="1">
      <alignment vertical="center"/>
    </xf>
    <xf numFmtId="187" fontId="17" fillId="0" borderId="13" xfId="6" applyNumberFormat="1" applyFont="1" applyFill="1" applyBorder="1" applyAlignment="1">
      <alignment vertical="center"/>
    </xf>
    <xf numFmtId="187" fontId="40" fillId="0" borderId="13" xfId="6" applyNumberFormat="1" applyFont="1" applyFill="1" applyBorder="1" applyAlignment="1">
      <alignment vertical="center"/>
    </xf>
    <xf numFmtId="2" fontId="17" fillId="8" borderId="1" xfId="7" applyNumberFormat="1" applyFont="1" applyFill="1" applyBorder="1" applyAlignment="1">
      <alignment vertical="center"/>
    </xf>
    <xf numFmtId="177" fontId="17" fillId="0" borderId="38" xfId="6" applyNumberFormat="1" applyFont="1" applyFill="1" applyBorder="1" applyAlignment="1">
      <alignment vertical="center"/>
    </xf>
    <xf numFmtId="177" fontId="17" fillId="0" borderId="40" xfId="6" applyNumberFormat="1" applyFont="1" applyFill="1" applyBorder="1" applyAlignment="1">
      <alignment vertical="center"/>
    </xf>
    <xf numFmtId="2" fontId="17" fillId="8" borderId="13" xfId="7" applyNumberFormat="1" applyFont="1" applyFill="1" applyBorder="1" applyAlignment="1">
      <alignment vertical="center"/>
    </xf>
    <xf numFmtId="2" fontId="2" fillId="0" borderId="13" xfId="7" applyNumberFormat="1" applyFont="1" applyBorder="1" applyAlignment="1">
      <alignment vertical="center"/>
    </xf>
    <xf numFmtId="38" fontId="17" fillId="0" borderId="1" xfId="6" applyFont="1" applyFill="1" applyBorder="1" applyAlignment="1">
      <alignment vertical="center"/>
    </xf>
    <xf numFmtId="2" fontId="2" fillId="0" borderId="1" xfId="7" applyNumberFormat="1" applyFont="1" applyBorder="1" applyAlignment="1">
      <alignment vertical="center"/>
    </xf>
    <xf numFmtId="38" fontId="17" fillId="0" borderId="40" xfId="6" applyFont="1" applyFill="1" applyBorder="1" applyAlignment="1">
      <alignment vertical="center"/>
    </xf>
    <xf numFmtId="0" fontId="15" fillId="2" borderId="39" xfId="7" applyFont="1" applyFill="1" applyBorder="1" applyAlignment="1">
      <alignment horizontal="centerContinuous" vertical="center"/>
    </xf>
    <xf numFmtId="0" fontId="15" fillId="2" borderId="41" xfId="7" applyFont="1" applyFill="1" applyBorder="1" applyAlignment="1">
      <alignment horizontal="centerContinuous" vertical="center"/>
    </xf>
    <xf numFmtId="0" fontId="15" fillId="2" borderId="42" xfId="7" applyFont="1" applyFill="1" applyBorder="1" applyAlignment="1">
      <alignment horizontal="centerContinuous" vertical="center"/>
    </xf>
    <xf numFmtId="38" fontId="17" fillId="2" borderId="40" xfId="6" applyFont="1" applyFill="1" applyBorder="1" applyAlignment="1">
      <alignment vertical="center"/>
    </xf>
    <xf numFmtId="188" fontId="17" fillId="2" borderId="40" xfId="6" applyNumberFormat="1" applyFont="1" applyFill="1" applyBorder="1" applyAlignment="1">
      <alignment vertical="center"/>
    </xf>
    <xf numFmtId="2" fontId="17" fillId="2" borderId="40" xfId="6" applyNumberFormat="1" applyFont="1" applyFill="1" applyBorder="1" applyAlignment="1">
      <alignment vertical="center"/>
    </xf>
    <xf numFmtId="0" fontId="5" fillId="2" borderId="43" xfId="7" applyFont="1" applyFill="1" applyBorder="1" applyAlignment="1">
      <alignment vertical="center"/>
    </xf>
    <xf numFmtId="0" fontId="17" fillId="2" borderId="41" xfId="7" applyFont="1" applyFill="1" applyBorder="1" applyAlignment="1">
      <alignment vertical="center"/>
    </xf>
    <xf numFmtId="0" fontId="5" fillId="2" borderId="41" xfId="7" applyFont="1" applyFill="1" applyBorder="1" applyAlignment="1">
      <alignment vertical="center"/>
    </xf>
    <xf numFmtId="0" fontId="30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/>
    </xf>
    <xf numFmtId="2" fontId="2" fillId="0" borderId="0" xfId="8" applyNumberFormat="1" applyFont="1" applyAlignment="1">
      <alignment horizontal="centerContinuous"/>
    </xf>
    <xf numFmtId="0" fontId="2" fillId="0" borderId="0" xfId="8" applyFont="1"/>
    <xf numFmtId="0" fontId="2" fillId="0" borderId="0" xfId="8" applyFont="1" applyAlignment="1">
      <alignment horizontal="distributed" vertical="center"/>
    </xf>
    <xf numFmtId="0" fontId="25" fillId="0" borderId="0" xfId="8" applyFont="1" applyAlignment="1">
      <alignment vertical="center"/>
    </xf>
    <xf numFmtId="2" fontId="2" fillId="0" borderId="0" xfId="8" applyNumberFormat="1" applyFont="1"/>
    <xf numFmtId="0" fontId="11" fillId="2" borderId="20" xfId="8" applyFont="1" applyFill="1" applyBorder="1"/>
    <xf numFmtId="0" fontId="2" fillId="2" borderId="12" xfId="8" applyFont="1" applyFill="1" applyBorder="1" applyAlignment="1">
      <alignment horizontal="distributed" vertical="center"/>
    </xf>
    <xf numFmtId="0" fontId="11" fillId="2" borderId="12" xfId="8" applyFont="1" applyFill="1" applyBorder="1"/>
    <xf numFmtId="38" fontId="2" fillId="2" borderId="46" xfId="6" applyFont="1" applyFill="1" applyBorder="1" applyAlignment="1">
      <alignment horizontal="centerContinuous" vertical="center"/>
    </xf>
    <xf numFmtId="0" fontId="2" fillId="2" borderId="47" xfId="8" applyFont="1" applyFill="1" applyBorder="1" applyAlignment="1">
      <alignment horizontal="centerContinuous" vertical="center"/>
    </xf>
    <xf numFmtId="38" fontId="2" fillId="2" borderId="20" xfId="6" applyFont="1" applyFill="1" applyBorder="1" applyAlignment="1">
      <alignment horizontal="centerContinuous" vertical="center"/>
    </xf>
    <xf numFmtId="2" fontId="2" fillId="2" borderId="20" xfId="8" applyNumberFormat="1" applyFont="1" applyFill="1" applyBorder="1" applyAlignment="1">
      <alignment horizontal="centerContinuous" vertical="center"/>
    </xf>
    <xf numFmtId="0" fontId="2" fillId="2" borderId="48" xfId="8" applyFont="1" applyFill="1" applyBorder="1" applyAlignment="1">
      <alignment horizontal="centerContinuous" vertical="center"/>
    </xf>
    <xf numFmtId="0" fontId="11" fillId="2" borderId="47" xfId="8" applyFont="1" applyFill="1" applyBorder="1" applyAlignment="1">
      <alignment horizontal="centerContinuous" vertical="center"/>
    </xf>
    <xf numFmtId="0" fontId="11" fillId="2" borderId="1" xfId="8" applyFont="1" applyFill="1" applyBorder="1"/>
    <xf numFmtId="0" fontId="2" fillId="2" borderId="3" xfId="8" applyFont="1" applyFill="1" applyBorder="1" applyAlignment="1">
      <alignment horizontal="distributed" vertical="center"/>
    </xf>
    <xf numFmtId="0" fontId="11" fillId="2" borderId="3" xfId="8" applyFont="1" applyFill="1" applyBorder="1"/>
    <xf numFmtId="38" fontId="2" fillId="2" borderId="10" xfId="6" applyFont="1" applyFill="1" applyBorder="1" applyAlignment="1">
      <alignment horizontal="centerContinuous" vertical="center"/>
    </xf>
    <xf numFmtId="0" fontId="2" fillId="2" borderId="2" xfId="7" applyFont="1" applyFill="1" applyBorder="1" applyAlignment="1">
      <alignment horizontal="centerContinuous" vertical="center"/>
    </xf>
    <xf numFmtId="38" fontId="2" fillId="2" borderId="1" xfId="6" applyFont="1" applyFill="1" applyBorder="1" applyAlignment="1">
      <alignment horizontal="centerContinuous" vertical="center"/>
    </xf>
    <xf numFmtId="0" fontId="2" fillId="2" borderId="2" xfId="8" applyFont="1" applyFill="1" applyBorder="1" applyAlignment="1">
      <alignment horizontal="centerContinuous" vertical="center"/>
    </xf>
    <xf numFmtId="2" fontId="2" fillId="2" borderId="1" xfId="8" applyNumberFormat="1" applyFont="1" applyFill="1" applyBorder="1" applyAlignment="1">
      <alignment horizontal="centerContinuous" vertical="center"/>
    </xf>
    <xf numFmtId="0" fontId="2" fillId="2" borderId="49" xfId="8" applyFont="1" applyFill="1" applyBorder="1" applyAlignment="1">
      <alignment horizontal="centerContinuous" vertical="center"/>
    </xf>
    <xf numFmtId="0" fontId="11" fillId="2" borderId="2" xfId="8" applyFont="1" applyFill="1" applyBorder="1" applyAlignment="1">
      <alignment horizontal="centerContinuous" vertical="center"/>
    </xf>
    <xf numFmtId="0" fontId="12" fillId="0" borderId="13" xfId="8" applyFont="1" applyBorder="1"/>
    <xf numFmtId="0" fontId="2" fillId="0" borderId="32" xfId="8" applyFont="1" applyBorder="1" applyAlignment="1">
      <alignment horizontal="distributed" vertical="center"/>
    </xf>
    <xf numFmtId="0" fontId="12" fillId="0" borderId="32" xfId="8" applyFont="1" applyBorder="1"/>
    <xf numFmtId="38" fontId="17" fillId="0" borderId="50" xfId="6" applyFont="1" applyFill="1" applyBorder="1" applyAlignment="1">
      <alignment vertical="center"/>
    </xf>
    <xf numFmtId="0" fontId="2" fillId="0" borderId="33" xfId="8" applyFont="1" applyBorder="1" applyAlignment="1">
      <alignment vertical="center"/>
    </xf>
    <xf numFmtId="186" fontId="2" fillId="0" borderId="0" xfId="8" applyNumberFormat="1" applyFont="1"/>
    <xf numFmtId="0" fontId="17" fillId="2" borderId="1" xfId="8" applyFont="1" applyFill="1" applyBorder="1"/>
    <xf numFmtId="0" fontId="17" fillId="2" borderId="3" xfId="8" applyFont="1" applyFill="1" applyBorder="1"/>
    <xf numFmtId="38" fontId="17" fillId="2" borderId="52" xfId="6" applyFont="1" applyFill="1" applyBorder="1" applyAlignment="1">
      <alignment vertical="center"/>
    </xf>
    <xf numFmtId="0" fontId="39" fillId="2" borderId="3" xfId="8" applyFont="1" applyFill="1" applyBorder="1" applyAlignment="1">
      <alignment vertical="center"/>
    </xf>
    <xf numFmtId="188" fontId="17" fillId="2" borderId="1" xfId="6" applyNumberFormat="1" applyFont="1" applyFill="1" applyBorder="1" applyAlignment="1">
      <alignment vertical="center"/>
    </xf>
    <xf numFmtId="38" fontId="17" fillId="2" borderId="1" xfId="6" applyFont="1" applyFill="1" applyBorder="1" applyAlignment="1">
      <alignment vertical="center"/>
    </xf>
    <xf numFmtId="0" fontId="5" fillId="2" borderId="3" xfId="8" applyFont="1" applyFill="1" applyBorder="1" applyAlignment="1">
      <alignment vertical="center"/>
    </xf>
    <xf numFmtId="2" fontId="17" fillId="2" borderId="1" xfId="8" applyNumberFormat="1" applyFont="1" applyFill="1" applyBorder="1" applyAlignment="1">
      <alignment vertical="center"/>
    </xf>
    <xf numFmtId="0" fontId="41" fillId="2" borderId="49" xfId="8" applyFont="1" applyFill="1" applyBorder="1" applyAlignment="1">
      <alignment vertical="center"/>
    </xf>
    <xf numFmtId="38" fontId="17" fillId="2" borderId="10" xfId="6" applyFont="1" applyFill="1" applyBorder="1" applyAlignment="1">
      <alignment vertical="center"/>
    </xf>
    <xf numFmtId="0" fontId="17" fillId="2" borderId="3" xfId="8" applyFont="1" applyFill="1" applyBorder="1" applyAlignment="1">
      <alignment vertical="center"/>
    </xf>
    <xf numFmtId="0" fontId="5" fillId="2" borderId="2" xfId="8" applyFont="1" applyFill="1" applyBorder="1" applyAlignment="1">
      <alignment vertical="center"/>
    </xf>
    <xf numFmtId="38" fontId="2" fillId="0" borderId="0" xfId="6" applyFont="1" applyBorder="1"/>
    <xf numFmtId="188" fontId="2" fillId="0" borderId="0" xfId="6" applyNumberFormat="1" applyFont="1" applyBorder="1"/>
    <xf numFmtId="0" fontId="2" fillId="0" borderId="0" xfId="8" applyFont="1" applyAlignment="1">
      <alignment horizontal="center"/>
    </xf>
    <xf numFmtId="181" fontId="2" fillId="0" borderId="0" xfId="8" applyNumberFormat="1" applyFont="1"/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distributed" vertical="center"/>
    </xf>
    <xf numFmtId="0" fontId="17" fillId="0" borderId="12" xfId="0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distributed" vertical="center" justifyLastLine="1"/>
    </xf>
    <xf numFmtId="0" fontId="26" fillId="4" borderId="7" xfId="0" applyFont="1" applyFill="1" applyBorder="1" applyAlignment="1">
      <alignment horizontal="distributed" vertical="center" justifyLastLine="1"/>
    </xf>
    <xf numFmtId="0" fontId="26" fillId="0" borderId="13" xfId="0" applyFont="1" applyBorder="1" applyAlignment="1">
      <alignment horizontal="left" vertical="center" indent="1"/>
    </xf>
    <xf numFmtId="181" fontId="2" fillId="0" borderId="14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0" fontId="26" fillId="0" borderId="15" xfId="0" applyFont="1" applyBorder="1" applyAlignment="1">
      <alignment horizontal="left" vertical="center" indent="1"/>
    </xf>
    <xf numFmtId="181" fontId="2" fillId="0" borderId="16" xfId="0" applyNumberFormat="1" applyFont="1" applyBorder="1" applyAlignment="1">
      <alignment vertical="center"/>
    </xf>
    <xf numFmtId="0" fontId="26" fillId="0" borderId="17" xfId="0" applyFont="1" applyBorder="1" applyAlignment="1">
      <alignment horizontal="left" vertical="center" indent="1"/>
    </xf>
    <xf numFmtId="181" fontId="2" fillId="0" borderId="18" xfId="0" applyNumberFormat="1" applyFont="1" applyBorder="1" applyAlignment="1">
      <alignment vertical="center"/>
    </xf>
    <xf numFmtId="181" fontId="2" fillId="0" borderId="19" xfId="0" applyNumberFormat="1" applyFont="1" applyBorder="1" applyAlignment="1">
      <alignment vertical="center"/>
    </xf>
    <xf numFmtId="0" fontId="26" fillId="5" borderId="4" xfId="0" applyFont="1" applyFill="1" applyBorder="1" applyAlignment="1">
      <alignment horizontal="distributed" vertical="center" justifyLastLine="1"/>
    </xf>
    <xf numFmtId="181" fontId="25" fillId="5" borderId="7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181" fontId="2" fillId="0" borderId="0" xfId="0" applyNumberFormat="1" applyFont="1" applyAlignment="1">
      <alignment vertical="center"/>
    </xf>
    <xf numFmtId="10" fontId="28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182" fontId="2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 indent="3"/>
    </xf>
    <xf numFmtId="182" fontId="2" fillId="0" borderId="16" xfId="0" applyNumberFormat="1" applyFont="1" applyBorder="1" applyAlignment="1">
      <alignment vertical="center"/>
    </xf>
    <xf numFmtId="182" fontId="25" fillId="0" borderId="16" xfId="0" applyNumberFormat="1" applyFont="1" applyBorder="1" applyAlignment="1">
      <alignment vertical="center"/>
    </xf>
    <xf numFmtId="182" fontId="25" fillId="0" borderId="18" xfId="0" applyNumberFormat="1" applyFont="1" applyBorder="1" applyAlignment="1">
      <alignment vertical="center"/>
    </xf>
    <xf numFmtId="182" fontId="25" fillId="5" borderId="7" xfId="0" applyNumberFormat="1" applyFont="1" applyFill="1" applyBorder="1" applyAlignment="1">
      <alignment vertical="center"/>
    </xf>
    <xf numFmtId="10" fontId="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6" fillId="4" borderId="0" xfId="0" applyFont="1" applyFill="1" applyBorder="1" applyAlignment="1">
      <alignment horizontal="distributed" vertical="center" justifyLastLine="1"/>
    </xf>
    <xf numFmtId="0" fontId="26" fillId="0" borderId="0" xfId="0" applyFont="1" applyBorder="1" applyAlignment="1">
      <alignment horizontal="left" vertical="center" indent="1"/>
    </xf>
    <xf numFmtId="182" fontId="2" fillId="0" borderId="0" xfId="0" applyNumberFormat="1" applyFont="1" applyBorder="1" applyAlignment="1">
      <alignment vertical="center"/>
    </xf>
    <xf numFmtId="10" fontId="4" fillId="0" borderId="0" xfId="4" applyNumberFormat="1" applyFont="1" applyBorder="1">
      <alignment vertical="center"/>
    </xf>
    <xf numFmtId="0" fontId="26" fillId="5" borderId="0" xfId="0" applyFont="1" applyFill="1" applyBorder="1" applyAlignment="1">
      <alignment horizontal="distributed" vertical="center" justifyLastLine="1"/>
    </xf>
    <xf numFmtId="182" fontId="25" fillId="5" borderId="0" xfId="0" applyNumberFormat="1" applyFont="1" applyFill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0" fontId="30" fillId="0" borderId="0" xfId="0" applyFont="1" applyAlignment="1">
      <alignment horizontal="centerContinuous" vertical="center"/>
    </xf>
    <xf numFmtId="183" fontId="4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31" fillId="0" borderId="0" xfId="0" applyFont="1" applyAlignment="1">
      <alignment horizontal="right"/>
    </xf>
    <xf numFmtId="183" fontId="4" fillId="0" borderId="0" xfId="0" applyNumberFormat="1" applyFont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Continuous" vertical="center"/>
    </xf>
    <xf numFmtId="183" fontId="6" fillId="2" borderId="4" xfId="0" applyNumberFormat="1" applyFont="1" applyFill="1" applyBorder="1" applyAlignment="1">
      <alignment horizontal="centerContinuous" vertical="center"/>
    </xf>
    <xf numFmtId="56" fontId="6" fillId="2" borderId="21" xfId="0" quotePrefix="1" applyNumberFormat="1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centerContinuous" vertical="center"/>
    </xf>
    <xf numFmtId="0" fontId="33" fillId="2" borderId="1" xfId="0" applyFont="1" applyFill="1" applyBorder="1" applyAlignment="1">
      <alignment horizontal="centerContinuous" vertical="center"/>
    </xf>
    <xf numFmtId="0" fontId="33" fillId="2" borderId="3" xfId="0" applyFont="1" applyFill="1" applyBorder="1" applyAlignment="1">
      <alignment horizontal="centerContinuous" vertical="center"/>
    </xf>
    <xf numFmtId="183" fontId="6" fillId="2" borderId="1" xfId="0" applyNumberFormat="1" applyFont="1" applyFill="1" applyBorder="1" applyAlignment="1">
      <alignment horizontal="centerContinuous" vertical="center"/>
    </xf>
    <xf numFmtId="0" fontId="7" fillId="0" borderId="3" xfId="0" applyFont="1" applyBorder="1" applyAlignment="1">
      <alignment vertical="center"/>
    </xf>
    <xf numFmtId="184" fontId="34" fillId="0" borderId="1" xfId="0" applyNumberFormat="1" applyFont="1" applyBorder="1" applyAlignment="1">
      <alignment vertical="center"/>
    </xf>
    <xf numFmtId="185" fontId="34" fillId="0" borderId="1" xfId="0" applyNumberFormat="1" applyFont="1" applyBorder="1" applyAlignment="1">
      <alignment vertical="center"/>
    </xf>
    <xf numFmtId="185" fontId="34" fillId="0" borderId="22" xfId="0" applyNumberFormat="1" applyFont="1" applyBorder="1" applyAlignment="1">
      <alignment vertical="center"/>
    </xf>
    <xf numFmtId="183" fontId="34" fillId="0" borderId="1" xfId="0" applyNumberFormat="1" applyFont="1" applyBorder="1" applyAlignment="1">
      <alignment vertical="center"/>
    </xf>
    <xf numFmtId="184" fontId="34" fillId="0" borderId="7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184" fontId="34" fillId="0" borderId="22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2" borderId="5" xfId="0" applyFont="1" applyFill="1" applyBorder="1" applyAlignment="1">
      <alignment horizontal="centerContinuous" vertical="center"/>
    </xf>
    <xf numFmtId="0" fontId="7" fillId="0" borderId="6" xfId="0" applyFont="1" applyBorder="1" applyAlignment="1">
      <alignment vertical="center"/>
    </xf>
    <xf numFmtId="184" fontId="34" fillId="6" borderId="7" xfId="0" applyNumberFormat="1" applyFont="1" applyFill="1" applyBorder="1" applyAlignment="1">
      <alignment vertical="center"/>
    </xf>
    <xf numFmtId="185" fontId="34" fillId="6" borderId="7" xfId="0" applyNumberFormat="1" applyFont="1" applyFill="1" applyBorder="1" applyAlignment="1">
      <alignment vertical="center"/>
    </xf>
    <xf numFmtId="0" fontId="33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184" fontId="33" fillId="0" borderId="0" xfId="0" applyNumberFormat="1" applyFont="1" applyAlignment="1">
      <alignment vertical="center"/>
    </xf>
    <xf numFmtId="185" fontId="33" fillId="0" borderId="0" xfId="0" applyNumberFormat="1" applyFont="1" applyAlignment="1">
      <alignment vertical="center"/>
    </xf>
    <xf numFmtId="0" fontId="21" fillId="2" borderId="3" xfId="0" applyFont="1" applyFill="1" applyBorder="1" applyAlignment="1">
      <alignment horizontal="centerContinuous" vertical="center"/>
    </xf>
    <xf numFmtId="184" fontId="34" fillId="2" borderId="1" xfId="0" applyNumberFormat="1" applyFont="1" applyFill="1" applyBorder="1" applyAlignment="1">
      <alignment vertical="center"/>
    </xf>
    <xf numFmtId="184" fontId="34" fillId="2" borderId="22" xfId="0" applyNumberFormat="1" applyFont="1" applyFill="1" applyBorder="1" applyAlignment="1">
      <alignment vertical="center"/>
    </xf>
    <xf numFmtId="183" fontId="6" fillId="0" borderId="0" xfId="0" applyNumberFormat="1" applyFont="1" applyAlignment="1">
      <alignment horizontal="centerContinuous" vertical="center"/>
    </xf>
    <xf numFmtId="56" fontId="6" fillId="0" borderId="0" xfId="0" quotePrefix="1" applyNumberFormat="1" applyFont="1" applyAlignment="1">
      <alignment horizontal="centerContinuous" vertical="center"/>
    </xf>
    <xf numFmtId="38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184" fontId="34" fillId="0" borderId="4" xfId="0" applyNumberFormat="1" applyFont="1" applyBorder="1" applyAlignment="1">
      <alignment horizontal="right" vertical="center"/>
    </xf>
    <xf numFmtId="0" fontId="34" fillId="0" borderId="6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3" fontId="33" fillId="0" borderId="0" xfId="0" applyNumberFormat="1" applyFont="1" applyAlignment="1">
      <alignment vertical="center"/>
    </xf>
    <xf numFmtId="0" fontId="4" fillId="0" borderId="23" xfId="0" applyFont="1" applyBorder="1" applyAlignment="1">
      <alignment horizontal="center" vertical="center"/>
    </xf>
    <xf numFmtId="184" fontId="4" fillId="0" borderId="4" xfId="0" quotePrefix="1" applyNumberFormat="1" applyFont="1" applyBorder="1" applyAlignment="1">
      <alignment horizontal="right" vertical="center"/>
    </xf>
    <xf numFmtId="184" fontId="4" fillId="0" borderId="6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184" fontId="34" fillId="0" borderId="4" xfId="0" quotePrefix="1" applyNumberFormat="1" applyFont="1" applyBorder="1" applyAlignment="1">
      <alignment horizontal="right" vertical="center"/>
    </xf>
    <xf numFmtId="184" fontId="34" fillId="0" borderId="6" xfId="0" quotePrefix="1" applyNumberFormat="1" applyFont="1" applyBorder="1" applyAlignment="1">
      <alignment horizontal="right" vertical="center"/>
    </xf>
    <xf numFmtId="0" fontId="33" fillId="7" borderId="0" xfId="0" applyFont="1" applyFill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4" fontId="35" fillId="0" borderId="4" xfId="0" quotePrefix="1" applyNumberFormat="1" applyFont="1" applyBorder="1" applyAlignment="1">
      <alignment horizontal="right" vertical="center"/>
    </xf>
    <xf numFmtId="184" fontId="35" fillId="0" borderId="6" xfId="0" quotePrefix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184" fontId="34" fillId="2" borderId="4" xfId="0" quotePrefix="1" applyNumberFormat="1" applyFont="1" applyFill="1" applyBorder="1" applyAlignment="1">
      <alignment horizontal="right" vertical="center"/>
    </xf>
    <xf numFmtId="184" fontId="34" fillId="2" borderId="6" xfId="0" quotePrefix="1" applyNumberFormat="1" applyFont="1" applyFill="1" applyBorder="1" applyAlignment="1">
      <alignment horizontal="right" vertical="center"/>
    </xf>
    <xf numFmtId="0" fontId="38" fillId="0" borderId="32" xfId="8" applyFont="1" applyBorder="1" applyAlignment="1">
      <alignment vertical="center"/>
    </xf>
    <xf numFmtId="0" fontId="39" fillId="0" borderId="32" xfId="8" applyFont="1" applyBorder="1" applyAlignment="1">
      <alignment vertical="center"/>
    </xf>
    <xf numFmtId="0" fontId="2" fillId="0" borderId="32" xfId="8" applyFont="1" applyBorder="1" applyAlignment="1">
      <alignment vertical="center"/>
    </xf>
    <xf numFmtId="2" fontId="17" fillId="0" borderId="13" xfId="8" applyNumberFormat="1" applyFont="1" applyBorder="1" applyAlignment="1">
      <alignment vertical="center"/>
    </xf>
    <xf numFmtId="0" fontId="38" fillId="0" borderId="51" xfId="8" applyFont="1" applyBorder="1" applyAlignment="1">
      <alignment vertical="center"/>
    </xf>
    <xf numFmtId="0" fontId="17" fillId="0" borderId="32" xfId="8" applyFont="1" applyBorder="1" applyAlignment="1">
      <alignment vertical="center"/>
    </xf>
    <xf numFmtId="0" fontId="2" fillId="0" borderId="0" xfId="8" applyFont="1" applyAlignment="1">
      <alignment horizontal="center"/>
    </xf>
    <xf numFmtId="0" fontId="0" fillId="0" borderId="0" xfId="0"/>
    <xf numFmtId="0" fontId="2" fillId="0" borderId="0" xfId="8" applyFont="1" applyAlignment="1">
      <alignment horizontal="center" wrapText="1"/>
    </xf>
    <xf numFmtId="0" fontId="2" fillId="0" borderId="35" xfId="7" applyFont="1" applyBorder="1" applyAlignment="1">
      <alignment vertical="center"/>
    </xf>
    <xf numFmtId="0" fontId="2" fillId="0" borderId="32" xfId="7" applyFont="1" applyBorder="1" applyAlignment="1">
      <alignment vertical="center"/>
    </xf>
    <xf numFmtId="0" fontId="2" fillId="0" borderId="3" xfId="7" applyFont="1" applyBorder="1" applyAlignment="1">
      <alignment vertical="center"/>
    </xf>
    <xf numFmtId="0" fontId="5" fillId="0" borderId="41" xfId="7" applyFont="1" applyBorder="1" applyAlignment="1">
      <alignment vertical="center"/>
    </xf>
    <xf numFmtId="38" fontId="17" fillId="8" borderId="34" xfId="6" applyFont="1" applyFill="1" applyBorder="1" applyAlignment="1">
      <alignment vertical="center"/>
    </xf>
    <xf numFmtId="0" fontId="38" fillId="8" borderId="35" xfId="7" applyFont="1" applyFill="1" applyBorder="1" applyAlignment="1">
      <alignment vertical="center"/>
    </xf>
    <xf numFmtId="0" fontId="39" fillId="8" borderId="35" xfId="7" applyFont="1" applyFill="1" applyBorder="1" applyAlignment="1">
      <alignment vertical="center"/>
    </xf>
    <xf numFmtId="2" fontId="17" fillId="8" borderId="34" xfId="7" applyNumberFormat="1" applyFont="1" applyFill="1" applyBorder="1" applyAlignment="1">
      <alignment vertical="center"/>
    </xf>
    <xf numFmtId="38" fontId="17" fillId="8" borderId="13" xfId="6" applyFont="1" applyFill="1" applyBorder="1" applyAlignment="1">
      <alignment vertical="center"/>
    </xf>
    <xf numFmtId="0" fontId="38" fillId="8" borderId="32" xfId="7" applyFont="1" applyFill="1" applyBorder="1" applyAlignment="1">
      <alignment vertical="center"/>
    </xf>
    <xf numFmtId="188" fontId="17" fillId="8" borderId="15" xfId="6" applyNumberFormat="1" applyFont="1" applyFill="1" applyBorder="1" applyAlignment="1">
      <alignment vertical="center"/>
    </xf>
    <xf numFmtId="0" fontId="39" fillId="8" borderId="32" xfId="7" applyFont="1" applyFill="1" applyBorder="1" applyAlignment="1">
      <alignment vertical="center"/>
    </xf>
    <xf numFmtId="38" fontId="17" fillId="8" borderId="1" xfId="6" applyFont="1" applyFill="1" applyBorder="1" applyAlignment="1">
      <alignment vertical="center"/>
    </xf>
    <xf numFmtId="0" fontId="38" fillId="8" borderId="3" xfId="7" applyFont="1" applyFill="1" applyBorder="1" applyAlignment="1">
      <alignment vertical="center"/>
    </xf>
    <xf numFmtId="188" fontId="17" fillId="8" borderId="38" xfId="6" applyNumberFormat="1" applyFont="1" applyFill="1" applyBorder="1" applyAlignment="1">
      <alignment vertical="center"/>
    </xf>
    <xf numFmtId="0" fontId="39" fillId="8" borderId="3" xfId="7" applyFont="1" applyFill="1" applyBorder="1" applyAlignment="1">
      <alignment vertical="center"/>
    </xf>
    <xf numFmtId="38" fontId="17" fillId="8" borderId="40" xfId="6" applyFont="1" applyFill="1" applyBorder="1" applyAlignment="1">
      <alignment vertical="center"/>
    </xf>
    <xf numFmtId="0" fontId="41" fillId="8" borderId="41" xfId="7" applyFont="1" applyFill="1" applyBorder="1" applyAlignment="1">
      <alignment vertical="center"/>
    </xf>
    <xf numFmtId="188" fontId="17" fillId="8" borderId="23" xfId="6" applyNumberFormat="1" applyFont="1" applyFill="1" applyBorder="1" applyAlignment="1">
      <alignment vertical="center"/>
    </xf>
    <xf numFmtId="0" fontId="39" fillId="8" borderId="41" xfId="7" applyFont="1" applyFill="1" applyBorder="1" applyAlignment="1">
      <alignment vertical="center"/>
    </xf>
    <xf numFmtId="2" fontId="17" fillId="8" borderId="40" xfId="7" applyNumberFormat="1" applyFont="1" applyFill="1" applyBorder="1" applyAlignment="1">
      <alignment vertical="center"/>
    </xf>
    <xf numFmtId="188" fontId="17" fillId="8" borderId="45" xfId="6" applyNumberFormat="1" applyFont="1" applyFill="1" applyBorder="1" applyAlignment="1">
      <alignment vertical="center"/>
    </xf>
    <xf numFmtId="187" fontId="40" fillId="8" borderId="13" xfId="6" applyNumberFormat="1" applyFont="1" applyFill="1" applyBorder="1" applyAlignment="1">
      <alignment vertical="center"/>
    </xf>
    <xf numFmtId="187" fontId="2" fillId="8" borderId="13" xfId="6" applyNumberFormat="1" applyFont="1" applyFill="1" applyBorder="1" applyAlignment="1">
      <alignment vertical="center"/>
    </xf>
    <xf numFmtId="188" fontId="17" fillId="8" borderId="1" xfId="6" applyNumberFormat="1" applyFont="1" applyFill="1" applyBorder="1" applyAlignment="1">
      <alignment vertical="center"/>
    </xf>
    <xf numFmtId="188" fontId="17" fillId="8" borderId="40" xfId="6" applyNumberFormat="1" applyFont="1" applyFill="1" applyBorder="1" applyAlignment="1">
      <alignment vertical="center"/>
    </xf>
    <xf numFmtId="188" fontId="17" fillId="8" borderId="13" xfId="6" applyNumberFormat="1" applyFont="1" applyFill="1" applyBorder="1" applyAlignment="1">
      <alignment vertical="center"/>
    </xf>
    <xf numFmtId="187" fontId="40" fillId="8" borderId="23" xfId="6" applyNumberFormat="1" applyFont="1" applyFill="1" applyBorder="1" applyAlignment="1">
      <alignment vertical="center"/>
    </xf>
    <xf numFmtId="2" fontId="17" fillId="8" borderId="23" xfId="7" applyNumberFormat="1" applyFont="1" applyFill="1" applyBorder="1" applyAlignment="1">
      <alignment vertical="center"/>
    </xf>
    <xf numFmtId="188" fontId="17" fillId="8" borderId="44" xfId="6" applyNumberFormat="1" applyFont="1" applyFill="1" applyBorder="1" applyAlignment="1">
      <alignment vertical="center"/>
    </xf>
    <xf numFmtId="2" fontId="17" fillId="8" borderId="44" xfId="7" applyNumberFormat="1" applyFont="1" applyFill="1" applyBorder="1" applyAlignment="1">
      <alignment vertical="center"/>
    </xf>
    <xf numFmtId="2" fontId="17" fillId="8" borderId="40" xfId="6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20" xfId="0" applyFont="1" applyBorder="1" applyAlignment="1">
      <alignment horizontal="distributed" vertical="center" justifyLastLine="1"/>
    </xf>
    <xf numFmtId="0" fontId="43" fillId="0" borderId="12" xfId="0" applyFont="1" applyBorder="1" applyAlignment="1">
      <alignment horizontal="distributed" vertical="center" justifyLastLine="1"/>
    </xf>
    <xf numFmtId="0" fontId="43" fillId="0" borderId="53" xfId="0" applyFont="1" applyBorder="1" applyAlignment="1">
      <alignment horizontal="distributed" vertical="center" justifyLastLine="1"/>
    </xf>
    <xf numFmtId="0" fontId="43" fillId="0" borderId="54" xfId="0" applyFont="1" applyBorder="1" applyAlignment="1">
      <alignment horizontal="distributed" vertical="center" justifyLastLine="1"/>
    </xf>
    <xf numFmtId="0" fontId="43" fillId="0" borderId="55" xfId="0" applyFont="1" applyBorder="1" applyAlignment="1">
      <alignment horizontal="distributed" vertical="center" justifyLastLine="1"/>
    </xf>
    <xf numFmtId="0" fontId="43" fillId="0" borderId="12" xfId="0" applyFont="1" applyBorder="1" applyAlignment="1">
      <alignment horizontal="center" vertical="center" justifyLastLine="1"/>
    </xf>
    <xf numFmtId="0" fontId="43" fillId="0" borderId="53" xfId="0" applyFont="1" applyBorder="1" applyAlignment="1">
      <alignment horizontal="center" vertical="center" justifyLastLine="1"/>
    </xf>
    <xf numFmtId="0" fontId="43" fillId="0" borderId="56" xfId="0" applyFont="1" applyBorder="1" applyAlignment="1">
      <alignment horizontal="distributed" vertical="center" justifyLastLine="1"/>
    </xf>
    <xf numFmtId="0" fontId="43" fillId="0" borderId="1" xfId="0" applyFont="1" applyBorder="1" applyAlignment="1">
      <alignment horizontal="distributed" vertical="center" justifyLastLine="1"/>
    </xf>
    <xf numFmtId="0" fontId="43" fillId="0" borderId="3" xfId="0" applyFont="1" applyBorder="1" applyAlignment="1">
      <alignment horizontal="distributed" vertical="center" justifyLastLine="1"/>
    </xf>
    <xf numFmtId="0" fontId="43" fillId="0" borderId="57" xfId="0" applyFont="1" applyBorder="1" applyAlignment="1">
      <alignment horizontal="distributed" vertical="center" justifyLastLine="1"/>
    </xf>
    <xf numFmtId="0" fontId="43" fillId="0" borderId="58" xfId="0" applyFont="1" applyBorder="1" applyAlignment="1">
      <alignment horizontal="distributed" vertical="center" justifyLastLine="1"/>
    </xf>
    <xf numFmtId="0" fontId="43" fillId="0" borderId="59" xfId="0" applyFont="1" applyBorder="1" applyAlignment="1">
      <alignment horizontal="distributed" vertical="center" justifyLastLine="1"/>
    </xf>
    <xf numFmtId="0" fontId="43" fillId="0" borderId="60" xfId="0" applyFont="1" applyBorder="1" applyAlignment="1">
      <alignment horizontal="distributed" vertical="center" justifyLastLine="1"/>
    </xf>
    <xf numFmtId="0" fontId="43" fillId="0" borderId="61" xfId="0" applyFont="1" applyBorder="1" applyAlignment="1">
      <alignment horizontal="distributed" vertical="center" justifyLastLine="1"/>
    </xf>
    <xf numFmtId="0" fontId="43" fillId="0" borderId="62" xfId="0" applyFont="1" applyBorder="1" applyAlignment="1">
      <alignment horizontal="distributed" vertical="center" justifyLastLine="1"/>
    </xf>
    <xf numFmtId="0" fontId="43" fillId="0" borderId="2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189" fontId="53" fillId="0" borderId="63" xfId="0" applyNumberFormat="1" applyFont="1" applyBorder="1" applyAlignment="1">
      <alignment horizontal="right" vertical="center"/>
    </xf>
    <xf numFmtId="190" fontId="43" fillId="0" borderId="64" xfId="0" applyNumberFormat="1" applyFont="1" applyBorder="1" applyAlignment="1">
      <alignment horizontal="right" vertical="center"/>
    </xf>
    <xf numFmtId="189" fontId="45" fillId="0" borderId="65" xfId="0" applyNumberFormat="1" applyFont="1" applyBorder="1" applyAlignment="1">
      <alignment horizontal="right" vertical="center"/>
    </xf>
    <xf numFmtId="189" fontId="45" fillId="0" borderId="66" xfId="0" applyNumberFormat="1" applyFont="1" applyBorder="1" applyAlignment="1">
      <alignment horizontal="right" vertical="center"/>
    </xf>
    <xf numFmtId="0" fontId="43" fillId="0" borderId="1" xfId="0" applyFont="1" applyBorder="1" applyAlignment="1">
      <alignment vertical="center" wrapText="1"/>
    </xf>
    <xf numFmtId="0" fontId="43" fillId="0" borderId="3" xfId="0" applyFont="1" applyBorder="1" applyAlignment="1">
      <alignment vertical="center" wrapText="1"/>
    </xf>
    <xf numFmtId="0" fontId="43" fillId="9" borderId="60" xfId="0" applyFont="1" applyFill="1" applyBorder="1" applyAlignment="1">
      <alignment horizontal="center" vertical="center" wrapText="1"/>
    </xf>
    <xf numFmtId="191" fontId="43" fillId="9" borderId="58" xfId="0" applyNumberFormat="1" applyFont="1" applyFill="1" applyBorder="1" applyAlignment="1">
      <alignment horizontal="center" vertical="center"/>
    </xf>
    <xf numFmtId="191" fontId="43" fillId="9" borderId="61" xfId="0" applyNumberFormat="1" applyFont="1" applyFill="1" applyBorder="1" applyAlignment="1">
      <alignment horizontal="center" vertical="center"/>
    </xf>
    <xf numFmtId="191" fontId="43" fillId="9" borderId="59" xfId="0" applyNumberFormat="1" applyFont="1" applyFill="1" applyBorder="1" applyAlignment="1">
      <alignment horizontal="center" vertical="center"/>
    </xf>
    <xf numFmtId="191" fontId="43" fillId="9" borderId="60" xfId="0" applyNumberFormat="1" applyFont="1" applyFill="1" applyBorder="1" applyAlignment="1">
      <alignment horizontal="center" vertical="center"/>
    </xf>
    <xf numFmtId="191" fontId="43" fillId="9" borderId="67" xfId="0" applyNumberFormat="1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189" fontId="45" fillId="0" borderId="68" xfId="0" applyNumberFormat="1" applyFont="1" applyBorder="1" applyAlignment="1">
      <alignment horizontal="right" vertical="center"/>
    </xf>
    <xf numFmtId="190" fontId="43" fillId="0" borderId="69" xfId="0" applyNumberFormat="1" applyFont="1" applyBorder="1" applyAlignment="1">
      <alignment horizontal="right" vertical="center"/>
    </xf>
    <xf numFmtId="190" fontId="43" fillId="0" borderId="12" xfId="0" applyNumberFormat="1" applyFont="1" applyBorder="1" applyAlignment="1">
      <alignment horizontal="right" vertical="center"/>
    </xf>
    <xf numFmtId="190" fontId="43" fillId="0" borderId="53" xfId="0" applyNumberFormat="1" applyFont="1" applyBorder="1" applyAlignment="1">
      <alignment horizontal="right" vertical="center"/>
    </xf>
    <xf numFmtId="189" fontId="45" fillId="0" borderId="70" xfId="0" applyNumberFormat="1" applyFont="1" applyBorder="1" applyAlignment="1">
      <alignment horizontal="right" vertical="center"/>
    </xf>
    <xf numFmtId="191" fontId="43" fillId="9" borderId="58" xfId="0" applyNumberFormat="1" applyFont="1" applyFill="1" applyBorder="1" applyAlignment="1">
      <alignment horizontal="right" vertical="center"/>
    </xf>
    <xf numFmtId="191" fontId="43" fillId="9" borderId="59" xfId="0" applyNumberFormat="1" applyFont="1" applyFill="1" applyBorder="1" applyAlignment="1">
      <alignment horizontal="right" vertical="center"/>
    </xf>
    <xf numFmtId="191" fontId="43" fillId="9" borderId="60" xfId="0" applyNumberFormat="1" applyFont="1" applyFill="1" applyBorder="1" applyAlignment="1">
      <alignment horizontal="right" vertical="center"/>
    </xf>
    <xf numFmtId="191" fontId="43" fillId="9" borderId="67" xfId="0" applyNumberFormat="1" applyFont="1" applyFill="1" applyBorder="1" applyAlignment="1">
      <alignment horizontal="right" vertical="center"/>
    </xf>
    <xf numFmtId="0" fontId="43" fillId="0" borderId="53" xfId="0" applyFont="1" applyBorder="1" applyAlignment="1">
      <alignment horizontal="center" vertical="center" wrapText="1"/>
    </xf>
    <xf numFmtId="189" fontId="45" fillId="0" borderId="71" xfId="0" applyNumberFormat="1" applyFont="1" applyBorder="1" applyAlignment="1">
      <alignment horizontal="right" vertical="center"/>
    </xf>
    <xf numFmtId="190" fontId="43" fillId="0" borderId="63" xfId="0" applyNumberFormat="1" applyFont="1" applyBorder="1" applyAlignment="1">
      <alignment horizontal="right" vertical="center"/>
    </xf>
    <xf numFmtId="189" fontId="43" fillId="0" borderId="54" xfId="0" applyNumberFormat="1" applyFont="1" applyBorder="1" applyAlignment="1">
      <alignment horizontal="right" vertical="center"/>
    </xf>
    <xf numFmtId="190" fontId="43" fillId="0" borderId="54" xfId="0" applyNumberFormat="1" applyFont="1" applyBorder="1" applyAlignment="1">
      <alignment horizontal="right" vertical="center"/>
    </xf>
    <xf numFmtId="189" fontId="43" fillId="0" borderId="56" xfId="0" applyNumberFormat="1" applyFont="1" applyBorder="1" applyAlignment="1">
      <alignment horizontal="right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60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191" fontId="43" fillId="0" borderId="61" xfId="0" applyNumberFormat="1" applyFont="1" applyBorder="1" applyAlignment="1">
      <alignment horizontal="right" vertical="center"/>
    </xf>
    <xf numFmtId="191" fontId="43" fillId="0" borderId="58" xfId="0" applyNumberFormat="1" applyFont="1" applyBorder="1" applyAlignment="1">
      <alignment horizontal="right" vertical="center"/>
    </xf>
    <xf numFmtId="191" fontId="43" fillId="0" borderId="62" xfId="0" applyNumberFormat="1" applyFont="1" applyBorder="1" applyAlignment="1">
      <alignment horizontal="right" vertical="center"/>
    </xf>
    <xf numFmtId="0" fontId="44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6" fillId="0" borderId="0" xfId="0" applyFont="1" applyAlignment="1">
      <alignment horizontal="right" vertical="center"/>
    </xf>
    <xf numFmtId="0" fontId="43" fillId="0" borderId="54" xfId="0" applyFont="1" applyBorder="1" applyAlignment="1">
      <alignment horizontal="distributed" vertical="center" wrapText="1" justifyLastLine="1"/>
    </xf>
    <xf numFmtId="0" fontId="43" fillId="0" borderId="69" xfId="0" applyFont="1" applyBorder="1" applyAlignment="1">
      <alignment horizontal="distributed" vertical="center" wrapText="1" justifyLastLine="1"/>
    </xf>
    <xf numFmtId="0" fontId="43" fillId="0" borderId="12" xfId="0" applyFont="1" applyBorder="1" applyAlignment="1">
      <alignment horizontal="distributed" vertical="center" wrapText="1" justifyLastLine="1"/>
    </xf>
    <xf numFmtId="0" fontId="43" fillId="0" borderId="53" xfId="0" applyFont="1" applyBorder="1" applyAlignment="1">
      <alignment horizontal="distributed" vertical="center" wrapText="1" justifyLastLine="1"/>
    </xf>
    <xf numFmtId="0" fontId="43" fillId="0" borderId="23" xfId="0" applyFont="1" applyBorder="1" applyAlignment="1">
      <alignment horizontal="distributed" vertical="center" justifyLastLine="1"/>
    </xf>
    <xf numFmtId="0" fontId="43" fillId="0" borderId="0" xfId="0" applyFont="1" applyAlignment="1">
      <alignment horizontal="distributed" vertical="center" justifyLastLine="1"/>
    </xf>
    <xf numFmtId="0" fontId="43" fillId="0" borderId="72" xfId="0" applyFont="1" applyBorder="1" applyAlignment="1">
      <alignment horizontal="distributed" vertical="center" justifyLastLine="1"/>
    </xf>
    <xf numFmtId="0" fontId="43" fillId="0" borderId="64" xfId="0" applyFont="1" applyBorder="1" applyAlignment="1">
      <alignment horizontal="distributed" vertical="center" wrapText="1" justifyLastLine="1"/>
    </xf>
    <xf numFmtId="0" fontId="43" fillId="0" borderId="64" xfId="0" applyFont="1" applyBorder="1" applyAlignment="1">
      <alignment horizontal="distributed" vertical="center" justifyLastLine="1"/>
    </xf>
    <xf numFmtId="0" fontId="43" fillId="0" borderId="73" xfId="0" applyFont="1" applyBorder="1" applyAlignment="1">
      <alignment horizontal="distributed" vertical="center" wrapText="1" justifyLastLine="1"/>
    </xf>
    <xf numFmtId="0" fontId="43" fillId="0" borderId="0" xfId="0" applyFont="1" applyAlignment="1">
      <alignment horizontal="distributed" vertical="center" wrapText="1" justifyLastLine="1"/>
    </xf>
    <xf numFmtId="0" fontId="43" fillId="0" borderId="72" xfId="0" applyFont="1" applyBorder="1" applyAlignment="1">
      <alignment horizontal="distributed" vertical="center" wrapText="1" justifyLastLine="1"/>
    </xf>
    <xf numFmtId="0" fontId="43" fillId="0" borderId="74" xfId="0" applyFont="1" applyBorder="1" applyAlignment="1">
      <alignment horizontal="distributed" vertical="center" justifyLastLine="1"/>
    </xf>
    <xf numFmtId="0" fontId="43" fillId="0" borderId="71" xfId="0" applyFont="1" applyBorder="1" applyAlignment="1">
      <alignment horizontal="distributed" vertical="center" justifyLastLine="1"/>
    </xf>
    <xf numFmtId="0" fontId="43" fillId="0" borderId="75" xfId="0" applyFont="1" applyBorder="1" applyAlignment="1">
      <alignment horizontal="distributed" vertical="center" justifyLastLine="1"/>
    </xf>
    <xf numFmtId="0" fontId="43" fillId="0" borderId="20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43" fillId="0" borderId="53" xfId="0" applyFont="1" applyBorder="1" applyAlignment="1">
      <alignment horizontal="left" vertical="center" wrapText="1"/>
    </xf>
    <xf numFmtId="192" fontId="43" fillId="0" borderId="53" xfId="0" applyNumberFormat="1" applyFont="1" applyBorder="1" applyAlignment="1">
      <alignment horizontal="right" vertical="center"/>
    </xf>
    <xf numFmtId="192" fontId="43" fillId="0" borderId="63" xfId="0" applyNumberFormat="1" applyFont="1" applyBorder="1" applyAlignment="1">
      <alignment horizontal="right" vertical="center"/>
    </xf>
    <xf numFmtId="192" fontId="43" fillId="0" borderId="54" xfId="0" applyNumberFormat="1" applyFont="1" applyBorder="1" applyAlignment="1">
      <alignment horizontal="right" vertical="center"/>
    </xf>
    <xf numFmtId="192" fontId="43" fillId="0" borderId="55" xfId="0" applyNumberFormat="1" applyFont="1" applyBorder="1" applyAlignment="1">
      <alignment horizontal="right" vertical="center"/>
    </xf>
    <xf numFmtId="192" fontId="43" fillId="0" borderId="35" xfId="0" applyNumberFormat="1" applyFont="1" applyBorder="1" applyAlignment="1">
      <alignment horizontal="right" vertical="center"/>
    </xf>
    <xf numFmtId="192" fontId="43" fillId="0" borderId="76" xfId="0" applyNumberFormat="1" applyFont="1" applyBorder="1" applyAlignment="1">
      <alignment horizontal="right" vertical="center"/>
    </xf>
    <xf numFmtId="0" fontId="43" fillId="10" borderId="0" xfId="0" applyFont="1" applyFill="1" applyAlignment="1">
      <alignment vertical="center"/>
    </xf>
    <xf numFmtId="191" fontId="43" fillId="0" borderId="77" xfId="0" applyNumberFormat="1" applyFont="1" applyBorder="1" applyAlignment="1">
      <alignment vertical="center"/>
    </xf>
    <xf numFmtId="191" fontId="43" fillId="0" borderId="3" xfId="0" applyNumberFormat="1" applyFont="1" applyBorder="1" applyAlignment="1">
      <alignment vertical="center"/>
    </xf>
    <xf numFmtId="0" fontId="43" fillId="9" borderId="60" xfId="0" applyFont="1" applyFill="1" applyBorder="1" applyAlignment="1">
      <alignment vertical="center" wrapText="1"/>
    </xf>
    <xf numFmtId="0" fontId="43" fillId="9" borderId="61" xfId="0" applyFont="1" applyFill="1" applyBorder="1" applyAlignment="1">
      <alignment horizontal="right" vertical="center"/>
    </xf>
    <xf numFmtId="191" fontId="43" fillId="9" borderId="61" xfId="0" applyNumberFormat="1" applyFont="1" applyFill="1" applyBorder="1" applyAlignment="1">
      <alignment horizontal="right" vertical="center"/>
    </xf>
    <xf numFmtId="191" fontId="43" fillId="0" borderId="59" xfId="0" applyNumberFormat="1" applyFont="1" applyBorder="1" applyAlignment="1">
      <alignment vertical="center"/>
    </xf>
    <xf numFmtId="191" fontId="43" fillId="0" borderId="60" xfId="0" applyNumberFormat="1" applyFont="1" applyBorder="1" applyAlignment="1">
      <alignment vertical="center"/>
    </xf>
    <xf numFmtId="191" fontId="43" fillId="9" borderId="60" xfId="0" applyNumberFormat="1" applyFont="1" applyFill="1" applyBorder="1" applyAlignment="1">
      <alignment vertical="center"/>
    </xf>
    <xf numFmtId="191" fontId="43" fillId="9" borderId="61" xfId="0" applyNumberFormat="1" applyFont="1" applyFill="1" applyBorder="1" applyAlignment="1">
      <alignment horizontal="right" vertical="center"/>
    </xf>
    <xf numFmtId="0" fontId="43" fillId="0" borderId="57" xfId="0" applyFont="1" applyBorder="1" applyAlignment="1">
      <alignment horizontal="right" vertical="center"/>
    </xf>
    <xf numFmtId="0" fontId="45" fillId="0" borderId="20" xfId="0" applyFont="1" applyBorder="1" applyAlignment="1">
      <alignment horizontal="distributed" vertical="center" wrapText="1" justifyLastLine="1"/>
    </xf>
    <xf numFmtId="0" fontId="45" fillId="0" borderId="12" xfId="0" applyFont="1" applyBorder="1" applyAlignment="1">
      <alignment horizontal="distributed" vertical="center" wrapText="1" justifyLastLine="1"/>
    </xf>
    <xf numFmtId="0" fontId="45" fillId="0" borderId="53" xfId="0" applyFont="1" applyBorder="1" applyAlignment="1">
      <alignment horizontal="distributed" vertical="center" wrapText="1" justifyLastLine="1"/>
    </xf>
    <xf numFmtId="192" fontId="45" fillId="0" borderId="53" xfId="0" applyNumberFormat="1" applyFont="1" applyBorder="1" applyAlignment="1">
      <alignment horizontal="right" vertical="center" shrinkToFit="1"/>
    </xf>
    <xf numFmtId="192" fontId="45" fillId="0" borderId="63" xfId="0" applyNumberFormat="1" applyFont="1" applyBorder="1" applyAlignment="1">
      <alignment horizontal="right" vertical="center" shrinkToFit="1"/>
    </xf>
    <xf numFmtId="192" fontId="45" fillId="0" borderId="54" xfId="0" applyNumberFormat="1" applyFont="1" applyBorder="1" applyAlignment="1">
      <alignment horizontal="right" vertical="center" shrinkToFit="1"/>
    </xf>
    <xf numFmtId="192" fontId="43" fillId="0" borderId="78" xfId="0" applyNumberFormat="1" applyFont="1" applyBorder="1" applyAlignment="1">
      <alignment horizontal="right"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192" fontId="43" fillId="0" borderId="0" xfId="0" applyNumberFormat="1" applyFont="1" applyAlignment="1">
      <alignment horizontal="right" vertical="center"/>
    </xf>
    <xf numFmtId="187" fontId="43" fillId="0" borderId="0" xfId="0" applyNumberFormat="1" applyFont="1" applyAlignment="1">
      <alignment vertical="center"/>
    </xf>
    <xf numFmtId="0" fontId="43" fillId="0" borderId="79" xfId="0" applyFont="1" applyBorder="1" applyAlignment="1">
      <alignment vertical="center"/>
    </xf>
    <xf numFmtId="0" fontId="43" fillId="0" borderId="79" xfId="0" applyFont="1" applyBorder="1" applyAlignment="1">
      <alignment horizontal="center" vertical="center"/>
    </xf>
    <xf numFmtId="192" fontId="45" fillId="0" borderId="79" xfId="0" applyNumberFormat="1" applyFont="1" applyBorder="1" applyAlignment="1">
      <alignment horizontal="right" vertical="center"/>
    </xf>
    <xf numFmtId="192" fontId="43" fillId="0" borderId="0" xfId="0" applyNumberFormat="1" applyFont="1" applyAlignment="1">
      <alignment horizontal="right" vertical="center"/>
    </xf>
    <xf numFmtId="0" fontId="43" fillId="0" borderId="80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192" fontId="43" fillId="0" borderId="56" xfId="0" applyNumberFormat="1" applyFont="1" applyBorder="1" applyAlignment="1">
      <alignment horizontal="right" vertical="center"/>
    </xf>
    <xf numFmtId="0" fontId="47" fillId="0" borderId="23" xfId="0" applyFont="1" applyBorder="1" applyAlignment="1">
      <alignment vertical="center"/>
    </xf>
    <xf numFmtId="0" fontId="43" fillId="0" borderId="81" xfId="0" applyFont="1" applyBorder="1" applyAlignment="1">
      <alignment horizontal="left" vertical="center"/>
    </xf>
    <xf numFmtId="0" fontId="43" fillId="0" borderId="68" xfId="0" applyFont="1" applyBorder="1" applyAlignment="1">
      <alignment horizontal="left" vertical="center"/>
    </xf>
    <xf numFmtId="192" fontId="43" fillId="0" borderId="68" xfId="0" applyNumberFormat="1" applyFont="1" applyBorder="1" applyAlignment="1">
      <alignment horizontal="right" vertical="center"/>
    </xf>
    <xf numFmtId="192" fontId="43" fillId="0" borderId="70" xfId="0" applyNumberFormat="1" applyFont="1" applyBorder="1" applyAlignment="1">
      <alignment horizontal="right" vertical="center"/>
    </xf>
    <xf numFmtId="0" fontId="47" fillId="0" borderId="0" xfId="0" applyFont="1" applyAlignment="1">
      <alignment vertical="center"/>
    </xf>
    <xf numFmtId="0" fontId="43" fillId="0" borderId="15" xfId="0" applyFont="1" applyBorder="1" applyAlignment="1">
      <alignment horizontal="left" vertical="center"/>
    </xf>
    <xf numFmtId="0" fontId="43" fillId="0" borderId="82" xfId="0" applyFont="1" applyBorder="1" applyAlignment="1">
      <alignment horizontal="left" vertical="center"/>
    </xf>
    <xf numFmtId="0" fontId="43" fillId="0" borderId="83" xfId="0" applyFont="1" applyBorder="1" applyAlignment="1">
      <alignment horizontal="left" vertical="center"/>
    </xf>
    <xf numFmtId="0" fontId="43" fillId="0" borderId="58" xfId="0" applyFont="1" applyBorder="1" applyAlignment="1">
      <alignment horizontal="left" vertical="center"/>
    </xf>
    <xf numFmtId="192" fontId="43" fillId="0" borderId="58" xfId="0" applyNumberFormat="1" applyFont="1" applyBorder="1" applyAlignment="1">
      <alignment horizontal="right" vertical="center"/>
    </xf>
    <xf numFmtId="192" fontId="43" fillId="0" borderId="62" xfId="0" applyNumberFormat="1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193" fontId="43" fillId="0" borderId="0" xfId="0" applyNumberFormat="1" applyFont="1" applyAlignment="1">
      <alignment vertical="center"/>
    </xf>
    <xf numFmtId="194" fontId="43" fillId="0" borderId="0" xfId="0" applyNumberFormat="1" applyFont="1" applyAlignment="1">
      <alignment vertical="center"/>
    </xf>
    <xf numFmtId="194" fontId="42" fillId="0" borderId="0" xfId="0" applyNumberFormat="1" applyFont="1" applyAlignment="1">
      <alignment horizontal="center" vertical="center"/>
    </xf>
    <xf numFmtId="0" fontId="46" fillId="0" borderId="0" xfId="0" applyFont="1" applyAlignment="1">
      <alignment vertical="center"/>
    </xf>
    <xf numFmtId="195" fontId="43" fillId="0" borderId="0" xfId="0" applyNumberFormat="1" applyFont="1" applyAlignment="1">
      <alignment vertical="center"/>
    </xf>
    <xf numFmtId="196" fontId="43" fillId="0" borderId="0" xfId="0" applyNumberFormat="1" applyFont="1" applyAlignment="1">
      <alignment vertical="center"/>
    </xf>
    <xf numFmtId="195" fontId="43" fillId="0" borderId="54" xfId="0" applyNumberFormat="1" applyFont="1" applyBorder="1" applyAlignment="1">
      <alignment horizontal="right" vertical="center"/>
    </xf>
    <xf numFmtId="195" fontId="43" fillId="0" borderId="56" xfId="0" applyNumberFormat="1" applyFont="1" applyBorder="1" applyAlignment="1">
      <alignment horizontal="right" vertical="center"/>
    </xf>
    <xf numFmtId="195" fontId="43" fillId="0" borderId="58" xfId="0" applyNumberFormat="1" applyFont="1" applyBorder="1" applyAlignment="1">
      <alignment horizontal="right" vertical="center"/>
    </xf>
    <xf numFmtId="195" fontId="43" fillId="0" borderId="62" xfId="0" applyNumberFormat="1" applyFont="1" applyBorder="1" applyAlignment="1">
      <alignment horizontal="right" vertical="center"/>
    </xf>
    <xf numFmtId="197" fontId="43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49" fillId="0" borderId="3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right" vertical="center"/>
    </xf>
    <xf numFmtId="0" fontId="43" fillId="0" borderId="34" xfId="0" applyFont="1" applyBorder="1" applyAlignment="1">
      <alignment horizontal="left" vertical="center"/>
    </xf>
    <xf numFmtId="0" fontId="43" fillId="0" borderId="35" xfId="0" applyFont="1" applyBorder="1" applyAlignment="1">
      <alignment horizontal="left" vertical="center"/>
    </xf>
    <xf numFmtId="187" fontId="43" fillId="0" borderId="35" xfId="0" applyNumberFormat="1" applyFont="1" applyBorder="1" applyAlignment="1">
      <alignment horizontal="right" vertical="center" indent="1"/>
    </xf>
    <xf numFmtId="187" fontId="43" fillId="0" borderId="76" xfId="0" applyNumberFormat="1" applyFont="1" applyBorder="1" applyAlignment="1">
      <alignment horizontal="right" vertical="center" indent="1"/>
    </xf>
    <xf numFmtId="0" fontId="43" fillId="0" borderId="34" xfId="0" applyFont="1" applyBorder="1" applyAlignment="1">
      <alignment vertical="center"/>
    </xf>
    <xf numFmtId="0" fontId="43" fillId="0" borderId="35" xfId="0" applyFont="1" applyBorder="1" applyAlignment="1">
      <alignment vertical="center"/>
    </xf>
    <xf numFmtId="187" fontId="43" fillId="0" borderId="78" xfId="0" applyNumberFormat="1" applyFont="1" applyBorder="1" applyAlignment="1">
      <alignment horizontal="right" vertical="center" indent="1"/>
    </xf>
    <xf numFmtId="187" fontId="43" fillId="0" borderId="54" xfId="0" applyNumberFormat="1" applyFont="1" applyBorder="1" applyAlignment="1">
      <alignment horizontal="right" vertical="center" indent="1"/>
    </xf>
    <xf numFmtId="187" fontId="43" fillId="0" borderId="56" xfId="0" applyNumberFormat="1" applyFont="1" applyBorder="1" applyAlignment="1">
      <alignment horizontal="right" vertical="center" indent="1"/>
    </xf>
    <xf numFmtId="0" fontId="43" fillId="0" borderId="15" xfId="0" applyFont="1" applyBorder="1" applyAlignment="1">
      <alignment horizontal="left" vertical="center"/>
    </xf>
    <xf numFmtId="0" fontId="43" fillId="0" borderId="82" xfId="0" applyFont="1" applyBorder="1" applyAlignment="1">
      <alignment horizontal="left" vertical="center"/>
    </xf>
    <xf numFmtId="187" fontId="43" fillId="0" borderId="82" xfId="0" applyNumberFormat="1" applyFont="1" applyBorder="1" applyAlignment="1">
      <alignment horizontal="right" vertical="center" indent="1"/>
    </xf>
    <xf numFmtId="187" fontId="43" fillId="0" borderId="84" xfId="0" applyNumberFormat="1" applyFont="1" applyBorder="1" applyAlignment="1">
      <alignment horizontal="right" vertical="center" indent="1"/>
    </xf>
    <xf numFmtId="0" fontId="43" fillId="0" borderId="15" xfId="0" applyFont="1" applyBorder="1" applyAlignment="1">
      <alignment vertical="center"/>
    </xf>
    <xf numFmtId="0" fontId="43" fillId="0" borderId="82" xfId="0" applyFont="1" applyBorder="1" applyAlignment="1">
      <alignment vertical="center"/>
    </xf>
    <xf numFmtId="187" fontId="43" fillId="0" borderId="85" xfId="0" applyNumberFormat="1" applyFont="1" applyBorder="1" applyAlignment="1">
      <alignment horizontal="right" vertical="center" indent="1"/>
    </xf>
    <xf numFmtId="187" fontId="43" fillId="0" borderId="68" xfId="0" applyNumberFormat="1" applyFont="1" applyBorder="1" applyAlignment="1">
      <alignment horizontal="right" vertical="center" indent="1"/>
    </xf>
    <xf numFmtId="187" fontId="43" fillId="0" borderId="70" xfId="0" applyNumberFormat="1" applyFont="1" applyBorder="1" applyAlignment="1">
      <alignment horizontal="right" vertical="center" indent="1"/>
    </xf>
    <xf numFmtId="0" fontId="51" fillId="0" borderId="82" xfId="0" applyFont="1" applyBorder="1" applyAlignment="1">
      <alignment horizontal="right" vertical="center" indent="1"/>
    </xf>
    <xf numFmtId="0" fontId="51" fillId="0" borderId="84" xfId="0" applyFont="1" applyBorder="1" applyAlignment="1">
      <alignment horizontal="right" vertical="center" indent="1"/>
    </xf>
    <xf numFmtId="0" fontId="45" fillId="0" borderId="15" xfId="0" applyFont="1" applyBorder="1" applyAlignment="1">
      <alignment vertical="center"/>
    </xf>
    <xf numFmtId="0" fontId="45" fillId="0" borderId="82" xfId="0" applyFont="1" applyBorder="1" applyAlignment="1">
      <alignment vertical="center"/>
    </xf>
    <xf numFmtId="187" fontId="45" fillId="0" borderId="82" xfId="0" applyNumberFormat="1" applyFont="1" applyBorder="1" applyAlignment="1">
      <alignment horizontal="right" vertical="center" indent="1"/>
    </xf>
    <xf numFmtId="0" fontId="43" fillId="0" borderId="17" xfId="0" applyFont="1" applyBorder="1" applyAlignment="1">
      <alignment vertical="center"/>
    </xf>
    <xf numFmtId="187" fontId="43" fillId="0" borderId="0" xfId="0" applyNumberFormat="1" applyFont="1" applyAlignment="1">
      <alignment horizontal="right" vertical="center" indent="1"/>
    </xf>
    <xf numFmtId="187" fontId="43" fillId="0" borderId="79" xfId="0" applyNumberFormat="1" applyFont="1" applyBorder="1" applyAlignment="1">
      <alignment horizontal="right" vertical="center" indent="1"/>
    </xf>
    <xf numFmtId="0" fontId="51" fillId="0" borderId="79" xfId="0" applyFont="1" applyBorder="1"/>
    <xf numFmtId="0" fontId="51" fillId="0" borderId="86" xfId="0" applyFont="1" applyBorder="1"/>
    <xf numFmtId="0" fontId="43" fillId="0" borderId="79" xfId="0" applyFont="1" applyBorder="1" applyAlignment="1">
      <alignment horizontal="left" vertical="center"/>
    </xf>
    <xf numFmtId="187" fontId="43" fillId="0" borderId="79" xfId="0" applyNumberFormat="1" applyFont="1" applyBorder="1" applyAlignment="1">
      <alignment horizontal="right" vertical="center" indent="1"/>
    </xf>
    <xf numFmtId="187" fontId="43" fillId="0" borderId="86" xfId="0" applyNumberFormat="1" applyFont="1" applyBorder="1" applyAlignment="1">
      <alignment horizontal="right" vertical="center" indent="1"/>
    </xf>
    <xf numFmtId="0" fontId="45" fillId="0" borderId="38" xfId="0" applyFont="1" applyBorder="1" applyAlignment="1">
      <alignment horizontal="left" vertical="center"/>
    </xf>
    <xf numFmtId="0" fontId="45" fillId="0" borderId="60" xfId="0" applyFont="1" applyBorder="1" applyAlignment="1">
      <alignment horizontal="left" vertical="center"/>
    </xf>
    <xf numFmtId="187" fontId="45" fillId="0" borderId="60" xfId="0" applyNumberFormat="1" applyFont="1" applyBorder="1" applyAlignment="1">
      <alignment horizontal="right" vertical="center" indent="1"/>
    </xf>
    <xf numFmtId="187" fontId="45" fillId="0" borderId="67" xfId="0" applyNumberFormat="1" applyFont="1" applyBorder="1" applyAlignment="1">
      <alignment horizontal="right" vertical="center" indent="1"/>
    </xf>
    <xf numFmtId="0" fontId="45" fillId="0" borderId="38" xfId="0" applyFont="1" applyBorder="1" applyAlignment="1">
      <alignment vertical="center"/>
    </xf>
    <xf numFmtId="0" fontId="45" fillId="0" borderId="60" xfId="0" applyFont="1" applyBorder="1" applyAlignment="1">
      <alignment vertical="center"/>
    </xf>
    <xf numFmtId="187" fontId="45" fillId="0" borderId="87" xfId="0" applyNumberFormat="1" applyFont="1" applyBorder="1" applyAlignment="1">
      <alignment horizontal="right" vertical="center" indent="1"/>
    </xf>
    <xf numFmtId="187" fontId="45" fillId="0" borderId="71" xfId="0" applyNumberFormat="1" applyFont="1" applyBorder="1" applyAlignment="1">
      <alignment horizontal="right" vertical="center" indent="1"/>
    </xf>
    <xf numFmtId="187" fontId="45" fillId="0" borderId="75" xfId="0" applyNumberFormat="1" applyFont="1" applyBorder="1" applyAlignment="1">
      <alignment horizontal="right" vertical="center" indent="1"/>
    </xf>
    <xf numFmtId="0" fontId="45" fillId="0" borderId="4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187" fontId="45" fillId="0" borderId="88" xfId="0" applyNumberFormat="1" applyFont="1" applyBorder="1" applyAlignment="1">
      <alignment horizontal="right" vertical="center" indent="1"/>
    </xf>
    <xf numFmtId="187" fontId="45" fillId="0" borderId="89" xfId="0" applyNumberFormat="1" applyFont="1" applyBorder="1" applyAlignment="1">
      <alignment horizontal="right" vertical="center" indent="1"/>
    </xf>
    <xf numFmtId="187" fontId="45" fillId="0" borderId="90" xfId="0" applyNumberFormat="1" applyFont="1" applyBorder="1" applyAlignment="1">
      <alignment horizontal="right" vertical="center" indent="1"/>
    </xf>
    <xf numFmtId="0" fontId="52" fillId="0" borderId="0" xfId="0" applyFont="1" applyAlignment="1">
      <alignment vertical="top" wrapText="1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top" wrapText="1"/>
    </xf>
    <xf numFmtId="0" fontId="53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2" fillId="0" borderId="20" xfId="0" applyFont="1" applyBorder="1" applyAlignment="1">
      <alignment horizontal="distributed" vertical="center" justifyLastLine="1"/>
    </xf>
    <xf numFmtId="0" fontId="52" fillId="0" borderId="12" xfId="0" applyFont="1" applyBorder="1" applyAlignment="1">
      <alignment horizontal="distributed" vertical="center" justifyLastLine="1"/>
    </xf>
    <xf numFmtId="0" fontId="52" fillId="0" borderId="53" xfId="0" applyFont="1" applyBorder="1" applyAlignment="1">
      <alignment horizontal="distributed" vertical="center" justifyLastLine="1"/>
    </xf>
    <xf numFmtId="0" fontId="52" fillId="0" borderId="54" xfId="0" applyFont="1" applyBorder="1" applyAlignment="1">
      <alignment horizontal="distributed" vertical="center" justifyLastLine="1"/>
    </xf>
    <xf numFmtId="0" fontId="52" fillId="0" borderId="55" xfId="0" applyFont="1" applyBorder="1" applyAlignment="1">
      <alignment horizontal="distributed" vertical="center" justifyLastLine="1"/>
    </xf>
    <xf numFmtId="0" fontId="52" fillId="0" borderId="12" xfId="0" applyFont="1" applyBorder="1" applyAlignment="1">
      <alignment horizontal="center" vertical="center" justifyLastLine="1"/>
    </xf>
    <xf numFmtId="0" fontId="52" fillId="0" borderId="91" xfId="0" applyFont="1" applyBorder="1" applyAlignment="1">
      <alignment horizontal="distributed" vertical="center" justifyLastLine="1"/>
    </xf>
    <xf numFmtId="0" fontId="52" fillId="0" borderId="64" xfId="0" applyFont="1" applyBorder="1" applyAlignment="1">
      <alignment horizontal="distributed" vertical="center" justifyLastLine="1"/>
    </xf>
    <xf numFmtId="0" fontId="52" fillId="0" borderId="73" xfId="0" applyFont="1" applyBorder="1" applyAlignment="1">
      <alignment horizontal="distributed" vertical="center" justifyLastLine="1"/>
    </xf>
    <xf numFmtId="0" fontId="52" fillId="0" borderId="1" xfId="0" applyFont="1" applyBorder="1" applyAlignment="1">
      <alignment horizontal="distributed" vertical="center" justifyLastLine="1"/>
    </xf>
    <xf numFmtId="0" fontId="52" fillId="0" borderId="3" xfId="0" applyFont="1" applyBorder="1" applyAlignment="1">
      <alignment horizontal="distributed" vertical="center" justifyLastLine="1"/>
    </xf>
    <xf numFmtId="0" fontId="52" fillId="0" borderId="57" xfId="0" applyFont="1" applyBorder="1" applyAlignment="1">
      <alignment horizontal="distributed" vertical="center" justifyLastLine="1"/>
    </xf>
    <xf numFmtId="0" fontId="52" fillId="0" borderId="58" xfId="0" applyFont="1" applyBorder="1" applyAlignment="1">
      <alignment horizontal="distributed" vertical="center" justifyLastLine="1"/>
    </xf>
    <xf numFmtId="0" fontId="52" fillId="0" borderId="59" xfId="0" applyFont="1" applyBorder="1" applyAlignment="1">
      <alignment horizontal="distributed" vertical="center" justifyLastLine="1"/>
    </xf>
    <xf numFmtId="0" fontId="52" fillId="0" borderId="60" xfId="0" applyFont="1" applyBorder="1" applyAlignment="1">
      <alignment horizontal="distributed" vertical="center" justifyLastLine="1"/>
    </xf>
    <xf numFmtId="0" fontId="52" fillId="0" borderId="23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90" fontId="52" fillId="0" borderId="64" xfId="0" applyNumberFormat="1" applyFont="1" applyBorder="1" applyAlignment="1">
      <alignment horizontal="right" vertical="center"/>
    </xf>
    <xf numFmtId="190" fontId="52" fillId="0" borderId="73" xfId="0" applyNumberFormat="1" applyFont="1" applyBorder="1" applyAlignment="1">
      <alignment horizontal="right" vertical="center"/>
    </xf>
    <xf numFmtId="189" fontId="53" fillId="0" borderId="91" xfId="0" applyNumberFormat="1" applyFont="1" applyBorder="1" applyAlignment="1">
      <alignment horizontal="right" vertical="center"/>
    </xf>
    <xf numFmtId="189" fontId="53" fillId="0" borderId="64" xfId="0" applyNumberFormat="1" applyFont="1" applyBorder="1" applyAlignment="1">
      <alignment horizontal="right" vertical="center"/>
    </xf>
    <xf numFmtId="189" fontId="53" fillId="0" borderId="73" xfId="0" applyNumberFormat="1" applyFont="1" applyBorder="1" applyAlignment="1">
      <alignment horizontal="right" vertical="center"/>
    </xf>
    <xf numFmtId="0" fontId="52" fillId="0" borderId="1" xfId="0" applyFont="1" applyBorder="1" applyAlignment="1">
      <alignment vertical="center" wrapText="1"/>
    </xf>
    <xf numFmtId="0" fontId="52" fillId="0" borderId="3" xfId="0" applyFont="1" applyBorder="1" applyAlignment="1">
      <alignment vertical="center" wrapText="1"/>
    </xf>
    <xf numFmtId="0" fontId="52" fillId="9" borderId="60" xfId="0" applyFont="1" applyFill="1" applyBorder="1" applyAlignment="1">
      <alignment horizontal="center" vertical="center" wrapText="1"/>
    </xf>
    <xf numFmtId="191" fontId="52" fillId="9" borderId="59" xfId="0" applyNumberFormat="1" applyFont="1" applyFill="1" applyBorder="1" applyAlignment="1">
      <alignment horizontal="center" vertical="center"/>
    </xf>
    <xf numFmtId="191" fontId="52" fillId="9" borderId="60" xfId="0" applyNumberFormat="1" applyFont="1" applyFill="1" applyBorder="1" applyAlignment="1">
      <alignment horizontal="center" vertical="center"/>
    </xf>
    <xf numFmtId="191" fontId="52" fillId="9" borderId="61" xfId="0" applyNumberFormat="1" applyFont="1" applyFill="1" applyBorder="1" applyAlignment="1">
      <alignment horizontal="center" vertical="center"/>
    </xf>
    <xf numFmtId="191" fontId="52" fillId="9" borderId="58" xfId="0" applyNumberFormat="1" applyFont="1" applyFill="1" applyBorder="1" applyAlignment="1">
      <alignment horizontal="center" vertical="center"/>
    </xf>
    <xf numFmtId="191" fontId="52" fillId="8" borderId="23" xfId="0" applyNumberFormat="1" applyFont="1" applyFill="1" applyBorder="1" applyAlignment="1">
      <alignment horizontal="center" vertical="center"/>
    </xf>
    <xf numFmtId="191" fontId="52" fillId="8" borderId="0" xfId="0" applyNumberFormat="1" applyFont="1" applyFill="1" applyAlignment="1">
      <alignment horizontal="center" vertical="center"/>
    </xf>
    <xf numFmtId="0" fontId="52" fillId="0" borderId="20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189" fontId="53" fillId="0" borderId="68" xfId="0" applyNumberFormat="1" applyFont="1" applyBorder="1" applyAlignment="1">
      <alignment horizontal="right" vertical="center"/>
    </xf>
    <xf numFmtId="190" fontId="52" fillId="0" borderId="69" xfId="0" applyNumberFormat="1" applyFont="1" applyBorder="1" applyAlignment="1">
      <alignment horizontal="right" vertical="center"/>
    </xf>
    <xf numFmtId="190" fontId="52" fillId="0" borderId="12" xfId="0" applyNumberFormat="1" applyFont="1" applyBorder="1" applyAlignment="1">
      <alignment horizontal="right" vertical="center"/>
    </xf>
    <xf numFmtId="189" fontId="53" fillId="8" borderId="91" xfId="0" applyNumberFormat="1" applyFont="1" applyFill="1" applyBorder="1" applyAlignment="1">
      <alignment horizontal="right" vertical="center"/>
    </xf>
    <xf numFmtId="189" fontId="53" fillId="8" borderId="64" xfId="0" applyNumberFormat="1" applyFont="1" applyFill="1" applyBorder="1" applyAlignment="1">
      <alignment horizontal="right" vertical="center"/>
    </xf>
    <xf numFmtId="189" fontId="53" fillId="8" borderId="73" xfId="0" applyNumberFormat="1" applyFont="1" applyFill="1" applyBorder="1" applyAlignment="1">
      <alignment horizontal="right" vertical="center"/>
    </xf>
    <xf numFmtId="191" fontId="52" fillId="9" borderId="58" xfId="0" applyNumberFormat="1" applyFont="1" applyFill="1" applyBorder="1" applyAlignment="1">
      <alignment horizontal="right" vertical="center"/>
    </xf>
    <xf numFmtId="191" fontId="52" fillId="8" borderId="23" xfId="0" applyNumberFormat="1" applyFont="1" applyFill="1" applyBorder="1" applyAlignment="1">
      <alignment horizontal="right" vertical="center"/>
    </xf>
    <xf numFmtId="191" fontId="52" fillId="8" borderId="0" xfId="0" applyNumberFormat="1" applyFont="1" applyFill="1" applyAlignment="1">
      <alignment horizontal="right" vertical="center"/>
    </xf>
    <xf numFmtId="0" fontId="52" fillId="0" borderId="53" xfId="0" applyFont="1" applyBorder="1" applyAlignment="1">
      <alignment horizontal="center" vertical="center" wrapText="1"/>
    </xf>
    <xf numFmtId="189" fontId="53" fillId="0" borderId="71" xfId="0" applyNumberFormat="1" applyFont="1" applyBorder="1" applyAlignment="1">
      <alignment horizontal="right" vertical="center"/>
    </xf>
    <xf numFmtId="190" fontId="52" fillId="0" borderId="63" xfId="0" applyNumberFormat="1" applyFont="1" applyBorder="1" applyAlignment="1">
      <alignment horizontal="right" vertical="center"/>
    </xf>
    <xf numFmtId="189" fontId="52" fillId="0" borderId="54" xfId="0" applyNumberFormat="1" applyFont="1" applyBorder="1" applyAlignment="1">
      <alignment horizontal="right" vertical="center"/>
    </xf>
    <xf numFmtId="190" fontId="52" fillId="0" borderId="54" xfId="0" applyNumberFormat="1" applyFont="1" applyBorder="1" applyAlignment="1">
      <alignment horizontal="right" vertical="center"/>
    </xf>
    <xf numFmtId="190" fontId="52" fillId="0" borderId="55" xfId="0" applyNumberFormat="1" applyFont="1" applyBorder="1" applyAlignment="1">
      <alignment horizontal="right" vertical="center"/>
    </xf>
    <xf numFmtId="189" fontId="52" fillId="0" borderId="91" xfId="0" applyNumberFormat="1" applyFont="1" applyBorder="1" applyAlignment="1">
      <alignment horizontal="right" vertical="center"/>
    </xf>
    <xf numFmtId="189" fontId="52" fillId="0" borderId="64" xfId="0" applyNumberFormat="1" applyFont="1" applyBorder="1" applyAlignment="1">
      <alignment horizontal="right" vertical="center"/>
    </xf>
    <xf numFmtId="189" fontId="52" fillId="0" borderId="73" xfId="0" applyNumberFormat="1" applyFont="1" applyBorder="1" applyAlignment="1">
      <alignment horizontal="right"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191" fontId="52" fillId="0" borderId="61" xfId="0" applyNumberFormat="1" applyFont="1" applyBorder="1" applyAlignment="1">
      <alignment horizontal="right" vertical="center"/>
    </xf>
    <xf numFmtId="191" fontId="52" fillId="0" borderId="58" xfId="0" applyNumberFormat="1" applyFont="1" applyBorder="1" applyAlignment="1">
      <alignment horizontal="right" vertical="center"/>
    </xf>
    <xf numFmtId="191" fontId="52" fillId="0" borderId="59" xfId="0" applyNumberFormat="1" applyFont="1" applyBorder="1" applyAlignment="1">
      <alignment horizontal="right" vertical="center"/>
    </xf>
    <xf numFmtId="191" fontId="52" fillId="0" borderId="91" xfId="0" applyNumberFormat="1" applyFont="1" applyBorder="1" applyAlignment="1">
      <alignment horizontal="right" vertical="center"/>
    </xf>
    <xf numFmtId="191" fontId="52" fillId="0" borderId="64" xfId="0" applyNumberFormat="1" applyFont="1" applyBorder="1" applyAlignment="1">
      <alignment horizontal="right" vertical="center"/>
    </xf>
    <xf numFmtId="191" fontId="52" fillId="0" borderId="73" xfId="0" applyNumberFormat="1" applyFont="1" applyBorder="1" applyAlignment="1">
      <alignment horizontal="right" vertical="center"/>
    </xf>
    <xf numFmtId="0" fontId="52" fillId="0" borderId="0" xfId="0" applyFont="1" applyAlignment="1">
      <alignment vertical="center" wrapText="1"/>
    </xf>
    <xf numFmtId="0" fontId="54" fillId="0" borderId="0" xfId="0" applyFont="1" applyAlignment="1">
      <alignment horizontal="right" vertical="center"/>
    </xf>
    <xf numFmtId="0" fontId="52" fillId="0" borderId="54" xfId="0" applyFont="1" applyBorder="1" applyAlignment="1">
      <alignment horizontal="distributed" vertical="center" wrapText="1" justifyLastLine="1"/>
    </xf>
    <xf numFmtId="0" fontId="52" fillId="0" borderId="69" xfId="0" applyFont="1" applyBorder="1" applyAlignment="1">
      <alignment horizontal="distributed" vertical="center" wrapText="1" justifyLastLine="1"/>
    </xf>
    <xf numFmtId="0" fontId="52" fillId="0" borderId="12" xfId="0" applyFont="1" applyBorder="1" applyAlignment="1">
      <alignment horizontal="distributed" vertical="center" wrapText="1" justifyLastLine="1"/>
    </xf>
    <xf numFmtId="0" fontId="52" fillId="0" borderId="53" xfId="0" applyFont="1" applyBorder="1" applyAlignment="1">
      <alignment horizontal="distributed" vertical="center" wrapText="1" justifyLastLine="1"/>
    </xf>
    <xf numFmtId="0" fontId="52" fillId="0" borderId="56" xfId="0" applyFont="1" applyBorder="1" applyAlignment="1">
      <alignment horizontal="distributed" vertical="center" justifyLastLine="1"/>
    </xf>
    <xf numFmtId="0" fontId="52" fillId="0" borderId="23" xfId="0" applyFont="1" applyBorder="1" applyAlignment="1">
      <alignment horizontal="distributed" vertical="center" justifyLastLine="1"/>
    </xf>
    <xf numFmtId="0" fontId="52" fillId="0" borderId="0" xfId="0" applyFont="1" applyAlignment="1">
      <alignment horizontal="distributed" vertical="center" justifyLastLine="1"/>
    </xf>
    <xf numFmtId="0" fontId="52" fillId="0" borderId="72" xfId="0" applyFont="1" applyBorder="1" applyAlignment="1">
      <alignment horizontal="distributed" vertical="center" justifyLastLine="1"/>
    </xf>
    <xf numFmtId="0" fontId="52" fillId="0" borderId="64" xfId="0" applyFont="1" applyBorder="1" applyAlignment="1">
      <alignment horizontal="distributed" vertical="center" wrapText="1" justifyLastLine="1"/>
    </xf>
    <xf numFmtId="0" fontId="52" fillId="0" borderId="73" xfId="0" applyFont="1" applyBorder="1" applyAlignment="1">
      <alignment horizontal="distributed" vertical="center" wrapText="1" justifyLastLine="1"/>
    </xf>
    <xf numFmtId="0" fontId="52" fillId="0" borderId="0" xfId="0" applyFont="1" applyAlignment="1">
      <alignment horizontal="distributed" vertical="center" wrapText="1" justifyLastLine="1"/>
    </xf>
    <xf numFmtId="0" fontId="52" fillId="0" borderId="72" xfId="0" applyFont="1" applyBorder="1" applyAlignment="1">
      <alignment horizontal="distributed" vertical="center" wrapText="1" justifyLastLine="1"/>
    </xf>
    <xf numFmtId="0" fontId="52" fillId="0" borderId="74" xfId="0" applyFont="1" applyBorder="1" applyAlignment="1">
      <alignment horizontal="distributed" vertical="center" justifyLastLine="1"/>
    </xf>
    <xf numFmtId="0" fontId="52" fillId="0" borderId="71" xfId="0" applyFont="1" applyBorder="1" applyAlignment="1">
      <alignment horizontal="distributed" vertical="center" justifyLastLine="1"/>
    </xf>
    <xf numFmtId="0" fontId="52" fillId="0" borderId="75" xfId="0" applyFont="1" applyBorder="1" applyAlignment="1">
      <alignment horizontal="distributed" vertical="center" justifyLastLine="1"/>
    </xf>
    <xf numFmtId="0" fontId="52" fillId="0" borderId="20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left" vertical="center" wrapText="1"/>
    </xf>
    <xf numFmtId="0" fontId="52" fillId="0" borderId="53" xfId="0" applyFont="1" applyBorder="1" applyAlignment="1">
      <alignment horizontal="left" vertical="center" wrapText="1"/>
    </xf>
    <xf numFmtId="192" fontId="52" fillId="0" borderId="53" xfId="0" applyNumberFormat="1" applyFont="1" applyBorder="1" applyAlignment="1">
      <alignment horizontal="right" vertical="center"/>
    </xf>
    <xf numFmtId="192" fontId="52" fillId="0" borderId="63" xfId="0" applyNumberFormat="1" applyFont="1" applyBorder="1" applyAlignment="1">
      <alignment horizontal="right" vertical="center"/>
    </xf>
    <xf numFmtId="192" fontId="52" fillId="0" borderId="54" xfId="0" applyNumberFormat="1" applyFont="1" applyBorder="1" applyAlignment="1">
      <alignment horizontal="right" vertical="center"/>
    </xf>
    <xf numFmtId="192" fontId="52" fillId="0" borderId="55" xfId="0" applyNumberFormat="1" applyFont="1" applyBorder="1" applyAlignment="1">
      <alignment horizontal="right" vertical="center"/>
    </xf>
    <xf numFmtId="192" fontId="52" fillId="0" borderId="35" xfId="0" applyNumberFormat="1" applyFont="1" applyBorder="1" applyAlignment="1">
      <alignment horizontal="right" vertical="center"/>
    </xf>
    <xf numFmtId="192" fontId="52" fillId="0" borderId="76" xfId="0" applyNumberFormat="1" applyFont="1" applyBorder="1" applyAlignment="1">
      <alignment horizontal="right" vertical="center"/>
    </xf>
    <xf numFmtId="191" fontId="52" fillId="0" borderId="77" xfId="0" applyNumberFormat="1" applyFont="1" applyBorder="1" applyAlignment="1">
      <alignment vertical="center"/>
    </xf>
    <xf numFmtId="191" fontId="52" fillId="0" borderId="3" xfId="0" applyNumberFormat="1" applyFont="1" applyBorder="1" applyAlignment="1">
      <alignment vertical="center"/>
    </xf>
    <xf numFmtId="0" fontId="52" fillId="9" borderId="60" xfId="0" applyFont="1" applyFill="1" applyBorder="1" applyAlignment="1">
      <alignment vertical="center" wrapText="1"/>
    </xf>
    <xf numFmtId="0" fontId="52" fillId="9" borderId="61" xfId="0" applyFont="1" applyFill="1" applyBorder="1" applyAlignment="1">
      <alignment horizontal="right" vertical="center"/>
    </xf>
    <xf numFmtId="191" fontId="52" fillId="9" borderId="61" xfId="0" applyNumberFormat="1" applyFont="1" applyFill="1" applyBorder="1" applyAlignment="1">
      <alignment horizontal="right" vertical="center"/>
    </xf>
    <xf numFmtId="191" fontId="52" fillId="0" borderId="59" xfId="0" applyNumberFormat="1" applyFont="1" applyBorder="1" applyAlignment="1">
      <alignment vertical="center"/>
    </xf>
    <xf numFmtId="191" fontId="52" fillId="0" borderId="60" xfId="0" applyNumberFormat="1" applyFont="1" applyBorder="1" applyAlignment="1">
      <alignment vertical="center"/>
    </xf>
    <xf numFmtId="191" fontId="52" fillId="9" borderId="60" xfId="0" applyNumberFormat="1" applyFont="1" applyFill="1" applyBorder="1" applyAlignment="1">
      <alignment vertical="center"/>
    </xf>
    <xf numFmtId="191" fontId="52" fillId="9" borderId="61" xfId="0" applyNumberFormat="1" applyFont="1" applyFill="1" applyBorder="1" applyAlignment="1">
      <alignment horizontal="right" vertical="center"/>
    </xf>
    <xf numFmtId="191" fontId="52" fillId="9" borderId="59" xfId="0" applyNumberFormat="1" applyFont="1" applyFill="1" applyBorder="1" applyAlignment="1">
      <alignment horizontal="right" vertical="center"/>
    </xf>
    <xf numFmtId="191" fontId="52" fillId="9" borderId="60" xfId="0" applyNumberFormat="1" applyFont="1" applyFill="1" applyBorder="1" applyAlignment="1">
      <alignment horizontal="right" vertical="center"/>
    </xf>
    <xf numFmtId="191" fontId="52" fillId="9" borderId="67" xfId="0" applyNumberFormat="1" applyFont="1" applyFill="1" applyBorder="1" applyAlignment="1">
      <alignment horizontal="right" vertical="center"/>
    </xf>
    <xf numFmtId="0" fontId="52" fillId="0" borderId="57" xfId="0" applyFont="1" applyBorder="1" applyAlignment="1">
      <alignment horizontal="right" vertical="center"/>
    </xf>
    <xf numFmtId="0" fontId="53" fillId="0" borderId="20" xfId="0" applyFont="1" applyBorder="1" applyAlignment="1">
      <alignment horizontal="distributed" vertical="center" wrapText="1" justifyLastLine="1"/>
    </xf>
    <xf numFmtId="0" fontId="53" fillId="0" borderId="12" xfId="0" applyFont="1" applyBorder="1" applyAlignment="1">
      <alignment horizontal="distributed" vertical="center" wrapText="1" justifyLastLine="1"/>
    </xf>
    <xf numFmtId="0" fontId="53" fillId="0" borderId="53" xfId="0" applyFont="1" applyBorder="1" applyAlignment="1">
      <alignment horizontal="distributed" vertical="center" wrapText="1" justifyLastLine="1"/>
    </xf>
    <xf numFmtId="192" fontId="53" fillId="0" borderId="53" xfId="0" applyNumberFormat="1" applyFont="1" applyBorder="1" applyAlignment="1">
      <alignment horizontal="right" vertical="center" shrinkToFit="1"/>
    </xf>
    <xf numFmtId="192" fontId="53" fillId="0" borderId="63" xfId="0" applyNumberFormat="1" applyFont="1" applyBorder="1" applyAlignment="1">
      <alignment horizontal="right" vertical="center" shrinkToFit="1"/>
    </xf>
    <xf numFmtId="192" fontId="53" fillId="0" borderId="54" xfId="0" applyNumberFormat="1" applyFont="1" applyBorder="1" applyAlignment="1">
      <alignment horizontal="right" vertical="center" shrinkToFit="1"/>
    </xf>
    <xf numFmtId="192" fontId="52" fillId="0" borderId="78" xfId="0" applyNumberFormat="1" applyFont="1" applyBorder="1" applyAlignment="1">
      <alignment horizontal="right" vertical="center"/>
    </xf>
    <xf numFmtId="192" fontId="52" fillId="0" borderId="69" xfId="0" applyNumberFormat="1" applyFont="1" applyBorder="1" applyAlignment="1">
      <alignment horizontal="right" vertical="center"/>
    </xf>
    <xf numFmtId="192" fontId="52" fillId="0" borderId="12" xfId="0" applyNumberFormat="1" applyFont="1" applyBorder="1" applyAlignment="1">
      <alignment horizontal="right" vertical="center"/>
    </xf>
    <xf numFmtId="0" fontId="52" fillId="0" borderId="23" xfId="0" applyFont="1" applyBorder="1" applyAlignment="1">
      <alignment vertical="center" wrapText="1"/>
    </xf>
    <xf numFmtId="0" fontId="52" fillId="0" borderId="72" xfId="0" applyFont="1" applyBorder="1" applyAlignment="1">
      <alignment horizontal="right" vertical="center"/>
    </xf>
    <xf numFmtId="191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left" vertical="center"/>
    </xf>
    <xf numFmtId="192" fontId="52" fillId="0" borderId="0" xfId="0" applyNumberFormat="1" applyFont="1" applyAlignment="1">
      <alignment horizontal="right" vertical="center"/>
    </xf>
    <xf numFmtId="0" fontId="52" fillId="0" borderId="79" xfId="0" applyFont="1" applyBorder="1" applyAlignment="1">
      <alignment vertical="center"/>
    </xf>
    <xf numFmtId="0" fontId="52" fillId="0" borderId="79" xfId="0" applyFont="1" applyBorder="1" applyAlignment="1">
      <alignment horizontal="center" vertical="center"/>
    </xf>
    <xf numFmtId="192" fontId="53" fillId="0" borderId="79" xfId="0" applyNumberFormat="1" applyFont="1" applyBorder="1" applyAlignment="1">
      <alignment horizontal="right" vertical="center"/>
    </xf>
    <xf numFmtId="192" fontId="52" fillId="0" borderId="0" xfId="0" applyNumberFormat="1" applyFont="1" applyAlignment="1">
      <alignment horizontal="right" vertical="center"/>
    </xf>
    <xf numFmtId="0" fontId="52" fillId="0" borderId="80" xfId="0" applyFont="1" applyBorder="1" applyAlignment="1">
      <alignment horizontal="left" vertical="center"/>
    </xf>
    <xf numFmtId="0" fontId="52" fillId="0" borderId="54" xfId="0" applyFont="1" applyBorder="1" applyAlignment="1">
      <alignment horizontal="left" vertical="center"/>
    </xf>
    <xf numFmtId="192" fontId="52" fillId="0" borderId="56" xfId="0" applyNumberFormat="1" applyFont="1" applyBorder="1" applyAlignment="1">
      <alignment horizontal="right" vertical="center"/>
    </xf>
    <xf numFmtId="0" fontId="55" fillId="0" borderId="23" xfId="0" applyFont="1" applyBorder="1" applyAlignment="1">
      <alignment vertical="center"/>
    </xf>
    <xf numFmtId="0" fontId="52" fillId="0" borderId="81" xfId="0" applyFont="1" applyBorder="1" applyAlignment="1">
      <alignment horizontal="left" vertical="center"/>
    </xf>
    <xf numFmtId="0" fontId="52" fillId="0" borderId="68" xfId="0" applyFont="1" applyBorder="1" applyAlignment="1">
      <alignment horizontal="left" vertical="center"/>
    </xf>
    <xf numFmtId="192" fontId="52" fillId="0" borderId="68" xfId="0" applyNumberFormat="1" applyFont="1" applyBorder="1" applyAlignment="1">
      <alignment horizontal="right" vertical="center"/>
    </xf>
    <xf numFmtId="192" fontId="52" fillId="0" borderId="70" xfId="0" applyNumberFormat="1" applyFont="1" applyBorder="1" applyAlignment="1">
      <alignment horizontal="right" vertical="center"/>
    </xf>
    <xf numFmtId="0" fontId="55" fillId="0" borderId="0" xfId="0" applyFont="1" applyAlignment="1">
      <alignment vertical="center"/>
    </xf>
    <xf numFmtId="0" fontId="52" fillId="0" borderId="15" xfId="0" applyFont="1" applyBorder="1" applyAlignment="1">
      <alignment horizontal="left" vertical="center"/>
    </xf>
    <xf numFmtId="0" fontId="52" fillId="0" borderId="82" xfId="0" applyFont="1" applyBorder="1" applyAlignment="1">
      <alignment horizontal="left" vertical="center"/>
    </xf>
    <xf numFmtId="0" fontId="52" fillId="0" borderId="83" xfId="0" applyFont="1" applyBorder="1" applyAlignment="1">
      <alignment horizontal="left" vertical="center"/>
    </xf>
    <xf numFmtId="0" fontId="52" fillId="0" borderId="58" xfId="0" applyFont="1" applyBorder="1" applyAlignment="1">
      <alignment horizontal="left" vertical="center"/>
    </xf>
    <xf numFmtId="192" fontId="52" fillId="0" borderId="58" xfId="0" applyNumberFormat="1" applyFont="1" applyBorder="1" applyAlignment="1">
      <alignment horizontal="right" vertical="center"/>
    </xf>
    <xf numFmtId="192" fontId="52" fillId="0" borderId="62" xfId="0" applyNumberFormat="1" applyFont="1" applyBorder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52" fillId="0" borderId="0" xfId="0" applyFont="1"/>
    <xf numFmtId="0" fontId="54" fillId="0" borderId="0" xfId="0" applyFont="1" applyAlignment="1">
      <alignment horizontal="right"/>
    </xf>
    <xf numFmtId="0" fontId="52" fillId="8" borderId="0" xfId="0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194" fontId="56" fillId="0" borderId="0" xfId="0" applyNumberFormat="1" applyFont="1" applyAlignment="1">
      <alignment horizontal="center" vertical="center"/>
    </xf>
    <xf numFmtId="0" fontId="54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3" fillId="8" borderId="0" xfId="0" applyFont="1" applyFill="1" applyAlignment="1">
      <alignment vertical="center"/>
    </xf>
    <xf numFmtId="195" fontId="52" fillId="0" borderId="54" xfId="0" applyNumberFormat="1" applyFont="1" applyBorder="1" applyAlignment="1">
      <alignment horizontal="right" vertical="center"/>
    </xf>
    <xf numFmtId="195" fontId="52" fillId="0" borderId="56" xfId="0" applyNumberFormat="1" applyFont="1" applyBorder="1" applyAlignment="1">
      <alignment horizontal="right" vertical="center"/>
    </xf>
    <xf numFmtId="195" fontId="52" fillId="0" borderId="58" xfId="0" applyNumberFormat="1" applyFont="1" applyBorder="1" applyAlignment="1">
      <alignment horizontal="right" vertical="center"/>
    </xf>
    <xf numFmtId="195" fontId="52" fillId="0" borderId="62" xfId="0" applyNumberFormat="1" applyFont="1" applyBorder="1" applyAlignment="1">
      <alignment horizontal="right" vertical="center"/>
    </xf>
    <xf numFmtId="0" fontId="57" fillId="0" borderId="0" xfId="0" applyFont="1" applyAlignment="1">
      <alignment vertical="center"/>
    </xf>
    <xf numFmtId="0" fontId="57" fillId="0" borderId="3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vertical="center"/>
    </xf>
    <xf numFmtId="0" fontId="59" fillId="0" borderId="34" xfId="0" applyFont="1" applyBorder="1" applyAlignment="1">
      <alignment horizontal="left" vertical="center"/>
    </xf>
    <xf numFmtId="0" fontId="59" fillId="0" borderId="35" xfId="0" applyFont="1" applyBorder="1" applyAlignment="1">
      <alignment horizontal="left" vertical="center"/>
    </xf>
    <xf numFmtId="187" fontId="59" fillId="0" borderId="35" xfId="0" applyNumberFormat="1" applyFont="1" applyBorder="1" applyAlignment="1">
      <alignment horizontal="right" vertical="center" indent="1"/>
    </xf>
    <xf numFmtId="187" fontId="59" fillId="0" borderId="76" xfId="0" applyNumberFormat="1" applyFont="1" applyBorder="1" applyAlignment="1">
      <alignment horizontal="right" vertical="center" indent="1"/>
    </xf>
    <xf numFmtId="0" fontId="59" fillId="0" borderId="34" xfId="0" applyFont="1" applyBorder="1" applyAlignment="1">
      <alignment vertical="center"/>
    </xf>
    <xf numFmtId="0" fontId="59" fillId="0" borderId="35" xfId="0" applyFont="1" applyBorder="1" applyAlignment="1">
      <alignment vertical="center"/>
    </xf>
    <xf numFmtId="187" fontId="59" fillId="0" borderId="78" xfId="0" applyNumberFormat="1" applyFont="1" applyBorder="1" applyAlignment="1">
      <alignment horizontal="right" vertical="center" indent="1"/>
    </xf>
    <xf numFmtId="187" fontId="59" fillId="0" borderId="54" xfId="0" applyNumberFormat="1" applyFont="1" applyBorder="1" applyAlignment="1">
      <alignment horizontal="right" vertical="center" indent="1"/>
    </xf>
    <xf numFmtId="187" fontId="59" fillId="0" borderId="56" xfId="0" applyNumberFormat="1" applyFont="1" applyBorder="1" applyAlignment="1">
      <alignment horizontal="right" vertical="center" indent="1"/>
    </xf>
    <xf numFmtId="0" fontId="59" fillId="0" borderId="15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187" fontId="59" fillId="0" borderId="82" xfId="0" applyNumberFormat="1" applyFont="1" applyBorder="1" applyAlignment="1">
      <alignment horizontal="right" vertical="center" indent="1"/>
    </xf>
    <xf numFmtId="187" fontId="59" fillId="0" borderId="84" xfId="0" applyNumberFormat="1" applyFont="1" applyBorder="1" applyAlignment="1">
      <alignment horizontal="right" vertical="center" indent="1"/>
    </xf>
    <xf numFmtId="0" fontId="59" fillId="0" borderId="15" xfId="0" applyFont="1" applyBorder="1" applyAlignment="1">
      <alignment vertical="center"/>
    </xf>
    <xf numFmtId="0" fontId="59" fillId="0" borderId="82" xfId="0" applyFont="1" applyBorder="1" applyAlignment="1">
      <alignment vertical="center"/>
    </xf>
    <xf numFmtId="187" fontId="59" fillId="0" borderId="85" xfId="0" applyNumberFormat="1" applyFont="1" applyBorder="1" applyAlignment="1">
      <alignment horizontal="right" vertical="center" indent="1"/>
    </xf>
    <xf numFmtId="187" fontId="59" fillId="0" borderId="68" xfId="0" applyNumberFormat="1" applyFont="1" applyBorder="1" applyAlignment="1">
      <alignment horizontal="right" vertical="center" indent="1"/>
    </xf>
    <xf numFmtId="187" fontId="59" fillId="0" borderId="70" xfId="0" applyNumberFormat="1" applyFont="1" applyBorder="1" applyAlignment="1">
      <alignment horizontal="right" vertical="center" indent="1"/>
    </xf>
    <xf numFmtId="0" fontId="60" fillId="0" borderId="82" xfId="0" applyFont="1" applyBorder="1" applyAlignment="1">
      <alignment horizontal="right" vertical="center" indent="1"/>
    </xf>
    <xf numFmtId="0" fontId="60" fillId="0" borderId="84" xfId="0" applyFont="1" applyBorder="1" applyAlignment="1">
      <alignment horizontal="right" vertical="center" indent="1"/>
    </xf>
    <xf numFmtId="0" fontId="61" fillId="0" borderId="15" xfId="0" applyFont="1" applyBorder="1" applyAlignment="1">
      <alignment vertical="center"/>
    </xf>
    <xf numFmtId="0" fontId="61" fillId="0" borderId="82" xfId="0" applyFont="1" applyBorder="1" applyAlignment="1">
      <alignment vertical="center"/>
    </xf>
    <xf numFmtId="187" fontId="61" fillId="0" borderId="82" xfId="0" applyNumberFormat="1" applyFont="1" applyBorder="1" applyAlignment="1">
      <alignment horizontal="right" vertical="center" indent="1"/>
    </xf>
    <xf numFmtId="0" fontId="59" fillId="0" borderId="17" xfId="0" applyFont="1" applyBorder="1" applyAlignment="1">
      <alignment vertical="center"/>
    </xf>
    <xf numFmtId="0" fontId="59" fillId="0" borderId="79" xfId="0" applyFont="1" applyBorder="1" applyAlignment="1">
      <alignment horizontal="left" vertical="center"/>
    </xf>
    <xf numFmtId="187" fontId="59" fillId="0" borderId="79" xfId="0" applyNumberFormat="1" applyFont="1" applyBorder="1" applyAlignment="1">
      <alignment horizontal="right" vertical="center" indent="1"/>
    </xf>
    <xf numFmtId="187" fontId="59" fillId="0" borderId="86" xfId="0" applyNumberFormat="1" applyFont="1" applyBorder="1" applyAlignment="1">
      <alignment horizontal="right" vertical="center" indent="1"/>
    </xf>
    <xf numFmtId="0" fontId="59" fillId="0" borderId="79" xfId="0" applyFont="1" applyBorder="1" applyAlignment="1">
      <alignment vertical="center"/>
    </xf>
    <xf numFmtId="187" fontId="59" fillId="0" borderId="0" xfId="0" applyNumberFormat="1" applyFont="1" applyAlignment="1">
      <alignment horizontal="right" vertical="center" indent="1"/>
    </xf>
    <xf numFmtId="0" fontId="60" fillId="0" borderId="79" xfId="0" applyFont="1" applyBorder="1"/>
    <xf numFmtId="0" fontId="60" fillId="0" borderId="86" xfId="0" applyFont="1" applyBorder="1"/>
    <xf numFmtId="0" fontId="61" fillId="0" borderId="4" xfId="0" applyFont="1" applyBorder="1" applyAlignment="1">
      <alignment horizontal="left" vertical="center"/>
    </xf>
    <xf numFmtId="0" fontId="61" fillId="0" borderId="5" xfId="0" applyFont="1" applyBorder="1" applyAlignment="1">
      <alignment horizontal="left" vertical="center"/>
    </xf>
    <xf numFmtId="187" fontId="61" fillId="0" borderId="5" xfId="0" applyNumberFormat="1" applyFont="1" applyBorder="1" applyAlignment="1">
      <alignment horizontal="right" vertical="center" indent="1"/>
    </xf>
    <xf numFmtId="187" fontId="61" fillId="0" borderId="6" xfId="0" applyNumberFormat="1" applyFont="1" applyBorder="1" applyAlignment="1">
      <alignment horizontal="right" vertical="center" indent="1"/>
    </xf>
    <xf numFmtId="0" fontId="61" fillId="0" borderId="17" xfId="0" applyFont="1" applyBorder="1" applyAlignment="1">
      <alignment vertical="center"/>
    </xf>
    <xf numFmtId="0" fontId="61" fillId="0" borderId="79" xfId="0" applyFont="1" applyBorder="1" applyAlignment="1">
      <alignment vertical="center"/>
    </xf>
    <xf numFmtId="187" fontId="59" fillId="0" borderId="87" xfId="0" applyNumberFormat="1" applyFont="1" applyBorder="1" applyAlignment="1">
      <alignment horizontal="right" vertical="center" indent="1"/>
    </xf>
    <xf numFmtId="187" fontId="59" fillId="0" borderId="71" xfId="0" applyNumberFormat="1" applyFont="1" applyBorder="1" applyAlignment="1">
      <alignment horizontal="right" vertical="center" indent="1"/>
    </xf>
    <xf numFmtId="187" fontId="59" fillId="0" borderId="75" xfId="0" applyNumberFormat="1" applyFont="1" applyBorder="1" applyAlignment="1">
      <alignment horizontal="right" vertical="center" indent="1"/>
    </xf>
    <xf numFmtId="0" fontId="61" fillId="0" borderId="12" xfId="0" applyFont="1" applyBorder="1" applyAlignment="1">
      <alignment vertical="center"/>
    </xf>
    <xf numFmtId="187" fontId="61" fillId="0" borderId="12" xfId="0" applyNumberFormat="1" applyFont="1" applyBorder="1" applyAlignment="1">
      <alignment horizontal="right" vertical="center" indent="1"/>
    </xf>
    <xf numFmtId="0" fontId="61" fillId="0" borderId="38" xfId="0" applyFont="1" applyBorder="1" applyAlignment="1">
      <alignment vertical="center"/>
    </xf>
    <xf numFmtId="0" fontId="61" fillId="0" borderId="60" xfId="0" applyFont="1" applyBorder="1" applyAlignment="1">
      <alignment vertical="center"/>
    </xf>
    <xf numFmtId="187" fontId="61" fillId="0" borderId="61" xfId="0" applyNumberFormat="1" applyFont="1" applyBorder="1" applyAlignment="1">
      <alignment horizontal="right" vertical="center" indent="1"/>
    </xf>
    <xf numFmtId="187" fontId="61" fillId="0" borderId="58" xfId="0" applyNumberFormat="1" applyFont="1" applyBorder="1" applyAlignment="1">
      <alignment horizontal="right" vertical="center" indent="1"/>
    </xf>
    <xf numFmtId="187" fontId="61" fillId="0" borderId="62" xfId="0" applyNumberFormat="1" applyFont="1" applyBorder="1" applyAlignment="1">
      <alignment horizontal="right" vertical="center" indent="1"/>
    </xf>
    <xf numFmtId="0" fontId="61" fillId="0" borderId="4" xfId="0" applyFont="1" applyBorder="1" applyAlignment="1">
      <alignment vertical="center"/>
    </xf>
    <xf numFmtId="0" fontId="61" fillId="0" borderId="5" xfId="0" applyFont="1" applyBorder="1" applyAlignment="1">
      <alignment vertical="center"/>
    </xf>
    <xf numFmtId="187" fontId="61" fillId="0" borderId="88" xfId="0" applyNumberFormat="1" applyFont="1" applyBorder="1" applyAlignment="1">
      <alignment horizontal="right" vertical="center" indent="1"/>
    </xf>
    <xf numFmtId="187" fontId="61" fillId="0" borderId="89" xfId="0" applyNumberFormat="1" applyFont="1" applyBorder="1" applyAlignment="1">
      <alignment horizontal="right" vertical="center" indent="1"/>
    </xf>
    <xf numFmtId="187" fontId="61" fillId="0" borderId="90" xfId="0" applyNumberFormat="1" applyFont="1" applyBorder="1" applyAlignment="1">
      <alignment horizontal="right" vertical="center" indent="1"/>
    </xf>
    <xf numFmtId="0" fontId="62" fillId="0" borderId="0" xfId="0" applyFont="1" applyAlignment="1">
      <alignment vertical="top" wrapTex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52" fillId="0" borderId="69" xfId="0" applyFont="1" applyBorder="1" applyAlignment="1">
      <alignment horizontal="center" vertical="center" wrapText="1" justifyLastLine="1"/>
    </xf>
    <xf numFmtId="0" fontId="52" fillId="0" borderId="12" xfId="0" applyFont="1" applyBorder="1" applyAlignment="1">
      <alignment horizontal="center" vertical="center" wrapText="1" justifyLastLine="1"/>
    </xf>
    <xf numFmtId="0" fontId="52" fillId="0" borderId="35" xfId="0" applyFont="1" applyBorder="1" applyAlignment="1">
      <alignment horizontal="center" vertical="center" justifyLastLine="1"/>
    </xf>
    <xf numFmtId="0" fontId="52" fillId="0" borderId="76" xfId="0" applyFont="1" applyBorder="1" applyAlignment="1">
      <alignment horizontal="center" vertical="center" justifyLastLine="1"/>
    </xf>
    <xf numFmtId="0" fontId="52" fillId="0" borderId="77" xfId="0" applyFont="1" applyBorder="1" applyAlignment="1">
      <alignment horizontal="center" vertical="center" wrapText="1" justifyLastLine="1"/>
    </xf>
    <xf numFmtId="0" fontId="52" fillId="0" borderId="3" xfId="0" applyFont="1" applyBorder="1" applyAlignment="1">
      <alignment horizontal="center" vertical="center" wrapText="1" justifyLastLine="1"/>
    </xf>
    <xf numFmtId="0" fontId="52" fillId="0" borderId="59" xfId="0" applyFont="1" applyBorder="1" applyAlignment="1">
      <alignment horizontal="center" vertical="center" justifyLastLine="1"/>
    </xf>
    <xf numFmtId="0" fontId="52" fillId="0" borderId="60" xfId="0" applyFont="1" applyBorder="1" applyAlignment="1">
      <alignment horizontal="center" vertical="center" justifyLastLine="1"/>
    </xf>
    <xf numFmtId="0" fontId="52" fillId="0" borderId="59" xfId="0" applyFont="1" applyBorder="1" applyAlignment="1">
      <alignment horizontal="center" vertical="center" wrapText="1" justifyLastLine="1"/>
    </xf>
    <xf numFmtId="0" fontId="52" fillId="0" borderId="67" xfId="0" applyFont="1" applyBorder="1" applyAlignment="1">
      <alignment horizontal="center" vertical="center" justifyLastLine="1"/>
    </xf>
    <xf numFmtId="38" fontId="53" fillId="0" borderId="55" xfId="6" applyFont="1" applyFill="1" applyBorder="1" applyAlignment="1">
      <alignment horizontal="right" vertical="center"/>
    </xf>
    <xf numFmtId="38" fontId="53" fillId="0" borderId="35" xfId="6" applyFont="1" applyFill="1" applyBorder="1" applyAlignment="1">
      <alignment horizontal="right" vertical="center"/>
    </xf>
    <xf numFmtId="198" fontId="52" fillId="0" borderId="55" xfId="0" applyNumberFormat="1" applyFont="1" applyBorder="1" applyAlignment="1">
      <alignment horizontal="right" vertical="center"/>
    </xf>
    <xf numFmtId="198" fontId="52" fillId="0" borderId="35" xfId="0" applyNumberFormat="1" applyFont="1" applyBorder="1" applyAlignment="1">
      <alignment horizontal="right" vertical="center"/>
    </xf>
    <xf numFmtId="198" fontId="52" fillId="0" borderId="78" xfId="0" applyNumberFormat="1" applyFont="1" applyBorder="1" applyAlignment="1">
      <alignment horizontal="right" vertical="center"/>
    </xf>
    <xf numFmtId="198" fontId="52" fillId="0" borderId="76" xfId="0" applyNumberFormat="1" applyFont="1" applyBorder="1" applyAlignment="1">
      <alignment horizontal="right" vertical="center"/>
    </xf>
    <xf numFmtId="191" fontId="52" fillId="9" borderId="67" xfId="0" applyNumberFormat="1" applyFont="1" applyFill="1" applyBorder="1" applyAlignment="1">
      <alignment horizontal="center" vertical="center"/>
    </xf>
    <xf numFmtId="191" fontId="52" fillId="9" borderId="62" xfId="0" applyNumberFormat="1" applyFont="1" applyFill="1" applyBorder="1" applyAlignment="1">
      <alignment horizontal="center" vertical="center"/>
    </xf>
    <xf numFmtId="199" fontId="52" fillId="0" borderId="54" xfId="0" applyNumberFormat="1" applyFont="1" applyBorder="1" applyAlignment="1">
      <alignment horizontal="right" vertical="center"/>
    </xf>
    <xf numFmtId="198" fontId="52" fillId="0" borderId="54" xfId="0" applyNumberFormat="1" applyFont="1" applyBorder="1" applyAlignment="1">
      <alignment horizontal="right" vertical="center"/>
    </xf>
    <xf numFmtId="200" fontId="52" fillId="0" borderId="54" xfId="0" applyNumberFormat="1" applyFont="1" applyBorder="1" applyAlignment="1">
      <alignment horizontal="right" vertical="center"/>
    </xf>
    <xf numFmtId="200" fontId="52" fillId="0" borderId="56" xfId="0" applyNumberFormat="1" applyFont="1" applyBorder="1" applyAlignment="1">
      <alignment horizontal="right" vertical="center"/>
    </xf>
    <xf numFmtId="191" fontId="52" fillId="0" borderId="62" xfId="0" applyNumberFormat="1" applyFont="1" applyBorder="1" applyAlignment="1">
      <alignment horizontal="right" vertical="center"/>
    </xf>
    <xf numFmtId="0" fontId="66" fillId="10" borderId="0" xfId="0" applyFont="1" applyFill="1" applyAlignment="1">
      <alignment vertical="center"/>
    </xf>
    <xf numFmtId="0" fontId="52" fillId="0" borderId="1" xfId="0" applyFont="1" applyBorder="1" applyAlignment="1">
      <alignment horizontal="left" vertical="center" wrapText="1"/>
    </xf>
    <xf numFmtId="0" fontId="52" fillId="0" borderId="3" xfId="0" applyFont="1" applyBorder="1" applyAlignment="1">
      <alignment horizontal="left" vertical="center" wrapText="1"/>
    </xf>
    <xf numFmtId="0" fontId="52" fillId="0" borderId="57" xfId="0" applyFont="1" applyBorder="1" applyAlignment="1">
      <alignment horizontal="left" vertical="center" wrapText="1"/>
    </xf>
    <xf numFmtId="192" fontId="53" fillId="0" borderId="55" xfId="0" applyNumberFormat="1" applyFont="1" applyBorder="1" applyAlignment="1">
      <alignment horizontal="right" vertical="center" shrinkToFit="1"/>
    </xf>
    <xf numFmtId="192" fontId="53" fillId="0" borderId="35" xfId="0" applyNumberFormat="1" applyFont="1" applyBorder="1" applyAlignment="1">
      <alignment horizontal="right" vertical="center" shrinkToFit="1"/>
    </xf>
    <xf numFmtId="192" fontId="53" fillId="0" borderId="78" xfId="0" applyNumberFormat="1" applyFont="1" applyBorder="1" applyAlignment="1">
      <alignment horizontal="right" vertical="center" shrinkToFit="1"/>
    </xf>
    <xf numFmtId="0" fontId="52" fillId="0" borderId="92" xfId="0" applyFont="1" applyBorder="1" applyAlignment="1">
      <alignment horizontal="center" vertical="center"/>
    </xf>
    <xf numFmtId="0" fontId="52" fillId="0" borderId="92" xfId="0" applyFont="1" applyBorder="1" applyAlignment="1">
      <alignment horizontal="left" vertical="center"/>
    </xf>
    <xf numFmtId="187" fontId="67" fillId="0" borderId="92" xfId="0" applyNumberFormat="1" applyFont="1" applyBorder="1" applyAlignment="1">
      <alignment vertical="center"/>
    </xf>
    <xf numFmtId="187" fontId="52" fillId="0" borderId="0" xfId="0" applyNumberFormat="1" applyFont="1" applyAlignment="1">
      <alignment vertical="center"/>
    </xf>
    <xf numFmtId="0" fontId="68" fillId="0" borderId="0" xfId="0" applyFont="1" applyAlignment="1">
      <alignment vertical="center"/>
    </xf>
  </cellXfs>
  <cellStyles count="9">
    <cellStyle name="パーセント" xfId="1" builtinId="5"/>
    <cellStyle name="パーセント 2" xfId="4" xr:uid="{00000000-0005-0000-0000-000001000000}"/>
    <cellStyle name="桁区切り" xfId="2" builtinId="6"/>
    <cellStyle name="桁区切り 2" xfId="6" xr:uid="{00000000-0005-0000-0000-000003000000}"/>
    <cellStyle name="標準" xfId="0" builtinId="0"/>
    <cellStyle name="標準 2" xfId="3" xr:uid="{00000000-0005-0000-0000-000005000000}"/>
    <cellStyle name="標準 3" xfId="5" xr:uid="{00000000-0005-0000-0000-000006000000}"/>
    <cellStyle name="標準_一般会計" xfId="7" xr:uid="{00000000-0005-0000-0000-000007000000}"/>
    <cellStyle name="標準_特別会計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入湯税充当対象事業費</a:t>
            </a:r>
          </a:p>
        </c:rich>
      </c:tx>
      <c:layout>
        <c:manualLayout>
          <c:xMode val="edge"/>
          <c:yMode val="edge"/>
          <c:x val="0.41842132891283323"/>
          <c:y val="3.5714238845144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52645393010084"/>
          <c:y val="0.26071466066741655"/>
          <c:w val="0.60657936179030247"/>
          <c:h val="0.65000112485939265"/>
        </c:manualLayout>
      </c:layout>
      <c:pie3DChart>
        <c:varyColors val="1"/>
        <c:ser>
          <c:idx val="0"/>
          <c:order val="0"/>
          <c:tx>
            <c:strRef>
              <c:f>入湯税の使途状況!$B$6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91-495F-AB3A-AD379F9360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91-495F-AB3A-AD379F9360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91-495F-AB3A-AD379F9360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91-495F-AB3A-AD379F9360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C91-495F-AB3A-AD379F9360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8C91-495F-AB3A-AD379F93603F}"/>
              </c:ext>
            </c:extLst>
          </c:dPt>
          <c:dLbls>
            <c:dLbl>
              <c:idx val="0"/>
              <c:layout>
                <c:manualLayout>
                  <c:x val="-1.1478242851222545E-2"/>
                  <c:y val="-0.2321151574803149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91-495F-AB3A-AD379F93603F}"/>
                </c:ext>
              </c:extLst>
            </c:dLbl>
            <c:dLbl>
              <c:idx val="1"/>
              <c:layout>
                <c:manualLayout>
                  <c:x val="0.19739604917806319"/>
                  <c:y val="3.012237532808383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91-495F-AB3A-AD379F93603F}"/>
                </c:ext>
              </c:extLst>
            </c:dLbl>
            <c:dLbl>
              <c:idx val="2"/>
              <c:layout>
                <c:manualLayout>
                  <c:x val="2.4767233043238017E-2"/>
                  <c:y val="0.103104658792650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91-495F-AB3A-AD379F93603F}"/>
                </c:ext>
              </c:extLst>
            </c:dLbl>
            <c:dLbl>
              <c:idx val="3"/>
              <c:layout>
                <c:manualLayout>
                  <c:x val="-7.4933416217709631E-2"/>
                  <c:y val="6.457545931758530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[</a:t>
                    </a:r>
                    <a:r>
                      <a:rPr lang="ja-JP" altLang="en-US"/>
                      <a:t>分類名</a:t>
                    </a:r>
                    <a:r>
                      <a:rPr lang="en-US" altLang="ja-JP"/>
                      <a:t>]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C91-495F-AB3A-AD379F93603F}"/>
                </c:ext>
              </c:extLst>
            </c:dLbl>
            <c:dLbl>
              <c:idx val="4"/>
              <c:layout>
                <c:manualLayout>
                  <c:x val="-2.74767233043238E-2"/>
                  <c:y val="-0.2790042650918634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91-495F-AB3A-AD379F93603F}"/>
                </c:ext>
              </c:extLst>
            </c:dLbl>
            <c:dLbl>
              <c:idx val="5"/>
              <c:layout>
                <c:manualLayout>
                  <c:x val="1.4131786158309127E-2"/>
                  <c:y val="-8.77644356955380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91-495F-AB3A-AD379F93603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入湯税の使途状況!$A$7:$A$12</c:f>
              <c:strCache>
                <c:ptCount val="6"/>
                <c:pt idx="0">
                  <c:v>環境衛生施設の整備</c:v>
                </c:pt>
                <c:pt idx="1">
                  <c:v>鉱泉源の保護管理・施設の整備</c:v>
                </c:pt>
                <c:pt idx="2">
                  <c:v>消防施設等の整備</c:v>
                </c:pt>
                <c:pt idx="3">
                  <c:v>観光施設の整備</c:v>
                </c:pt>
                <c:pt idx="4">
                  <c:v>観光振興</c:v>
                </c:pt>
                <c:pt idx="5">
                  <c:v>基金積立金</c:v>
                </c:pt>
              </c:strCache>
            </c:strRef>
          </c:cat>
          <c:val>
            <c:numRef>
              <c:f>入湯税の使途状況!$B$7:$B$12</c:f>
              <c:numCache>
                <c:formatCode>#,##0_ </c:formatCode>
                <c:ptCount val="6"/>
                <c:pt idx="0">
                  <c:v>535099</c:v>
                </c:pt>
                <c:pt idx="1">
                  <c:v>361610</c:v>
                </c:pt>
                <c:pt idx="2">
                  <c:v>311259</c:v>
                </c:pt>
                <c:pt idx="3">
                  <c:v>138671</c:v>
                </c:pt>
                <c:pt idx="4">
                  <c:v>352644</c:v>
                </c:pt>
                <c:pt idx="5">
                  <c:v>200230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91-495F-AB3A-AD379F936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財　源　内　訳</a:t>
            </a:r>
          </a:p>
        </c:rich>
      </c:tx>
      <c:layout>
        <c:manualLayout>
          <c:xMode val="edge"/>
          <c:yMode val="edge"/>
          <c:x val="0.39448621287203967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9658235691367"/>
          <c:y val="0.24047656542932139"/>
          <c:w val="0.67524829953285048"/>
          <c:h val="0.71904836895388102"/>
        </c:manualLayout>
      </c:layout>
      <c:pie3DChart>
        <c:varyColors val="1"/>
        <c:ser>
          <c:idx val="0"/>
          <c:order val="0"/>
          <c:tx>
            <c:strRef>
              <c:f>[3]R05年度!$B$29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07-4651-9769-153B9F03958F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07-4651-9769-153B9F03958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07-4651-9769-153B9F03958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907-4651-9769-153B9F03958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907-4651-9769-153B9F03958F}"/>
              </c:ext>
            </c:extLst>
          </c:dPt>
          <c:dLbls>
            <c:dLbl>
              <c:idx val="0"/>
              <c:layout>
                <c:manualLayout>
                  <c:x val="3.4734782820582438E-3"/>
                  <c:y val="-9.2688788901387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07-4651-9769-153B9F03958F}"/>
                </c:ext>
              </c:extLst>
            </c:dLbl>
            <c:dLbl>
              <c:idx val="1"/>
              <c:layout>
                <c:manualLayout>
                  <c:x val="3.1569860133531052E-2"/>
                  <c:y val="-7.55549306336707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07-4651-9769-153B9F03958F}"/>
                </c:ext>
              </c:extLst>
            </c:dLbl>
            <c:dLbl>
              <c:idx val="2"/>
              <c:layout>
                <c:manualLayout>
                  <c:x val="1.9565989264604525E-2"/>
                  <c:y val="7.21102362204723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07-4651-9769-153B9F03958F}"/>
                </c:ext>
              </c:extLst>
            </c:dLbl>
            <c:dLbl>
              <c:idx val="3"/>
              <c:layout>
                <c:manualLayout>
                  <c:x val="-0.31915386663623568"/>
                  <c:y val="-1.83333333333333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07-4651-9769-153B9F03958F}"/>
                </c:ext>
              </c:extLst>
            </c:dLbl>
            <c:dLbl>
              <c:idx val="4"/>
              <c:layout>
                <c:manualLayout>
                  <c:x val="-1.9545381760966915E-2"/>
                  <c:y val="-0.11872103487064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07-4651-9769-153B9F0395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[3]R05年度!$A$30:$A$34</c:f>
              <c:strCache>
                <c:ptCount val="5"/>
                <c:pt idx="0">
                  <c:v>国県支出金</c:v>
                </c:pt>
                <c:pt idx="1">
                  <c:v>地方債</c:v>
                </c:pt>
                <c:pt idx="2">
                  <c:v>その他特定財源</c:v>
                </c:pt>
                <c:pt idx="3">
                  <c:v>都市計画税</c:v>
                </c:pt>
                <c:pt idx="4">
                  <c:v>一般財源等</c:v>
                </c:pt>
              </c:strCache>
            </c:strRef>
          </c:cat>
          <c:val>
            <c:numRef>
              <c:f>[3]R05年度!$B$30:$B$34</c:f>
              <c:numCache>
                <c:formatCode>General</c:formatCode>
                <c:ptCount val="5"/>
                <c:pt idx="0">
                  <c:v>144265</c:v>
                </c:pt>
                <c:pt idx="1">
                  <c:v>278300</c:v>
                </c:pt>
                <c:pt idx="2">
                  <c:v>6225</c:v>
                </c:pt>
                <c:pt idx="3">
                  <c:v>1118239</c:v>
                </c:pt>
                <c:pt idx="4">
                  <c:v>531682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07-4651-9769-153B9F03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財　源　内　訳</a:t>
            </a:r>
          </a:p>
        </c:rich>
      </c:tx>
      <c:layout>
        <c:manualLayout>
          <c:xMode val="edge"/>
          <c:yMode val="edge"/>
          <c:x val="0.44268830032609557"/>
          <c:y val="3.610108303249097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00818178360116"/>
          <c:y val="0.24789486151776155"/>
          <c:w val="0.6534921277132848"/>
          <c:h val="0.71359921165089013"/>
        </c:manualLayout>
      </c:layout>
      <c:pie3DChart>
        <c:varyColors val="1"/>
        <c:ser>
          <c:idx val="0"/>
          <c:order val="0"/>
          <c:tx>
            <c:strRef>
              <c:f>入湯税の使途状況!$B$19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85-4606-91BD-13303BAE3B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85-4606-91BD-13303BAE3B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85-4606-91BD-13303BAE3B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85-4606-91BD-13303BAE3B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185-4606-91BD-13303BAE3B08}"/>
              </c:ext>
            </c:extLst>
          </c:dPt>
          <c:dLbls>
            <c:dLbl>
              <c:idx val="0"/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185-4606-91BD-13303BAE3B08}"/>
                </c:ext>
              </c:extLst>
            </c:dLbl>
            <c:dLbl>
              <c:idx val="1"/>
              <c:layout>
                <c:manualLayout>
                  <c:x val="2.2837135476642505E-2"/>
                  <c:y val="-6.4728389095767364E-2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地方債 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14.9%</a:t>
                    </a:r>
                  </a:p>
                </c:rich>
              </c:tx>
              <c:numFmt formatCode="0.0%" sourceLinked="0"/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8185-4606-91BD-13303BAE3B08}"/>
                </c:ext>
              </c:extLst>
            </c:dLbl>
            <c:dLbl>
              <c:idx val="2"/>
              <c:layout>
                <c:manualLayout>
                  <c:x val="6.7693297231126742E-2"/>
                  <c:y val="1.0058273401745359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85-4606-91BD-13303BAE3B08}"/>
                </c:ext>
              </c:extLst>
            </c:dLbl>
            <c:dLbl>
              <c:idx val="3"/>
              <c:layout>
                <c:manualLayout>
                  <c:x val="0.10352867946842613"/>
                  <c:y val="-2.5939717824080655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入湯税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23.1%</a:t>
                    </a:r>
                  </a:p>
                </c:rich>
              </c:tx>
              <c:numFmt formatCode="0.0%" sourceLinked="0"/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185-4606-91BD-13303BAE3B08}"/>
                </c:ext>
              </c:extLst>
            </c:dLbl>
            <c:dLbl>
              <c:idx val="4"/>
              <c:layout>
                <c:manualLayout>
                  <c:x val="-2.5011913036562139E-2"/>
                  <c:y val="-0.1303323005201967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一般財源等
</a:t>
                    </a:r>
                    <a:r>
                      <a:rPr lang="en-US" altLang="ja-JP"/>
                      <a:t>40%</a:t>
                    </a:r>
                  </a:p>
                </c:rich>
              </c:tx>
              <c:numFmt formatCode="0.0%" sourceLinked="0"/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185-4606-91BD-13303BAE3B0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入湯税の使途状況!$A$20:$A$24</c:f>
              <c:strCache>
                <c:ptCount val="5"/>
                <c:pt idx="0">
                  <c:v>国県支出金</c:v>
                </c:pt>
                <c:pt idx="1">
                  <c:v>地方債</c:v>
                </c:pt>
                <c:pt idx="2">
                  <c:v>その他特定財源</c:v>
                </c:pt>
                <c:pt idx="3">
                  <c:v>入湯税</c:v>
                </c:pt>
                <c:pt idx="4">
                  <c:v>一般財源等</c:v>
                </c:pt>
              </c:strCache>
            </c:strRef>
          </c:cat>
          <c:val>
            <c:numRef>
              <c:f>入湯税の使途状況!$B$20:$B$24</c:f>
              <c:numCache>
                <c:formatCode>#,##0_ </c:formatCode>
                <c:ptCount val="5"/>
                <c:pt idx="0">
                  <c:v>75362</c:v>
                </c:pt>
                <c:pt idx="1">
                  <c:v>202100</c:v>
                </c:pt>
                <c:pt idx="2">
                  <c:v>319661</c:v>
                </c:pt>
                <c:pt idx="3">
                  <c:v>535312</c:v>
                </c:pt>
                <c:pt idx="4">
                  <c:v>767078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85-4606-91BD-13303BAE3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入湯税充当対象事業費</a:t>
            </a:r>
          </a:p>
        </c:rich>
      </c:tx>
      <c:layout>
        <c:manualLayout>
          <c:xMode val="edge"/>
          <c:yMode val="edge"/>
          <c:x val="0.41842127867987794"/>
          <c:y val="3.5714238845144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52645393010084"/>
          <c:y val="0.26071466066741655"/>
          <c:w val="0.60657936179030247"/>
          <c:h val="0.65000112485939265"/>
        </c:manualLayout>
      </c:layout>
      <c:pie3DChart>
        <c:varyColors val="1"/>
        <c:ser>
          <c:idx val="0"/>
          <c:order val="0"/>
          <c:tx>
            <c:strRef>
              <c:f>[2]R05年度!$B$6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26-43B0-A436-FE1B3C003FF6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26-43B0-A436-FE1B3C003FF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26-43B0-A436-FE1B3C003FF6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26-43B0-A436-FE1B3C003FF6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E26-43B0-A436-FE1B3C003FF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CE26-43B0-A436-FE1B3C003FF6}"/>
              </c:ext>
            </c:extLst>
          </c:dPt>
          <c:dLbls>
            <c:dLbl>
              <c:idx val="0"/>
              <c:layout>
                <c:manualLayout>
                  <c:x val="-1.1478242851222545E-2"/>
                  <c:y val="-0.2321151574803149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26-43B0-A436-FE1B3C003FF6}"/>
                </c:ext>
              </c:extLst>
            </c:dLbl>
            <c:dLbl>
              <c:idx val="1"/>
              <c:layout>
                <c:manualLayout>
                  <c:x val="9.8813849225784581E-2"/>
                  <c:y val="-1.571095800524934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鉱泉源の保護管理・</a:t>
                    </a:r>
                  </a:p>
                  <a:p>
                    <a:pPr>
                      <a:defRPr/>
                    </a:pPr>
                    <a:r>
                      <a:rPr lang="ja-JP" altLang="en-US" baseline="0"/>
                      <a:t>施設の整備
</a:t>
                    </a:r>
                    <a:r>
                      <a:rPr lang="en-US" altLang="ja-JP" baseline="0"/>
                      <a:t>19.0%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E26-43B0-A436-FE1B3C003FF6}"/>
                </c:ext>
              </c:extLst>
            </c:dLbl>
            <c:dLbl>
              <c:idx val="2"/>
              <c:layout>
                <c:manualLayout>
                  <c:x val="2.4767233043238017E-2"/>
                  <c:y val="0.103104658792650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26-43B0-A436-FE1B3C003FF6}"/>
                </c:ext>
              </c:extLst>
            </c:dLbl>
            <c:dLbl>
              <c:idx val="3"/>
              <c:layout>
                <c:manualLayout>
                  <c:x val="-7.4933416217709631E-2"/>
                  <c:y val="6.457545931758530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観光施設の整備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7.3%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E26-43B0-A436-FE1B3C003FF6}"/>
                </c:ext>
              </c:extLst>
            </c:dLbl>
            <c:dLbl>
              <c:idx val="4"/>
              <c:layout>
                <c:manualLayout>
                  <c:x val="-2.74767233043238E-2"/>
                  <c:y val="-0.2790042650918634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26-43B0-A436-FE1B3C003FF6}"/>
                </c:ext>
              </c:extLst>
            </c:dLbl>
            <c:dLbl>
              <c:idx val="5"/>
              <c:layout>
                <c:manualLayout>
                  <c:x val="1.4131786158309127E-2"/>
                  <c:y val="-8.77644356955380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26-43B0-A436-FE1B3C003FF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[2]R05年度!$A$7:$A$12</c:f>
              <c:strCache>
                <c:ptCount val="6"/>
                <c:pt idx="0">
                  <c:v>環境衛生施設の整備</c:v>
                </c:pt>
                <c:pt idx="1">
                  <c:v>鉱泉源の保護管理・施設の整備</c:v>
                </c:pt>
                <c:pt idx="2">
                  <c:v>消防施設等の整備</c:v>
                </c:pt>
                <c:pt idx="3">
                  <c:v>観光施設の整備</c:v>
                </c:pt>
                <c:pt idx="4">
                  <c:v>観光振興</c:v>
                </c:pt>
                <c:pt idx="5">
                  <c:v>基金積立金</c:v>
                </c:pt>
              </c:strCache>
            </c:strRef>
          </c:cat>
          <c:val>
            <c:numRef>
              <c:f>[2]R05年度!$B$7:$B$12</c:f>
              <c:numCache>
                <c:formatCode>General</c:formatCode>
                <c:ptCount val="6"/>
                <c:pt idx="0">
                  <c:v>535099</c:v>
                </c:pt>
                <c:pt idx="1">
                  <c:v>361610</c:v>
                </c:pt>
                <c:pt idx="2">
                  <c:v>311259</c:v>
                </c:pt>
                <c:pt idx="3">
                  <c:v>138671</c:v>
                </c:pt>
                <c:pt idx="4">
                  <c:v>352644</c:v>
                </c:pt>
                <c:pt idx="5">
                  <c:v>200230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6-43B0-A436-FE1B3C00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財　源　内　訳</a:t>
            </a:r>
          </a:p>
        </c:rich>
      </c:tx>
      <c:layout>
        <c:manualLayout>
          <c:xMode val="edge"/>
          <c:yMode val="edge"/>
          <c:x val="0.44268834917708222"/>
          <c:y val="3.61012265293761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00818178360116"/>
          <c:y val="0.24789486151776155"/>
          <c:w val="0.6534921277132848"/>
          <c:h val="0.71359921165089013"/>
        </c:manualLayout>
      </c:layout>
      <c:pie3DChart>
        <c:varyColors val="1"/>
        <c:ser>
          <c:idx val="0"/>
          <c:order val="0"/>
          <c:tx>
            <c:strRef>
              <c:f>[2]R05年度!$B$19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8A-4CDC-BF95-500F1D69A94E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8A-4CDC-BF95-500F1D69A94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8A-4CDC-BF95-500F1D69A94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8A-4CDC-BF95-500F1D69A94E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38A-4CDC-BF95-500F1D69A94E}"/>
              </c:ext>
            </c:extLst>
          </c:dPt>
          <c:dLbls>
            <c:dLbl>
              <c:idx val="0"/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238A-4CDC-BF95-500F1D69A94E}"/>
                </c:ext>
              </c:extLst>
            </c:dLbl>
            <c:dLbl>
              <c:idx val="1"/>
              <c:layout>
                <c:manualLayout>
                  <c:x val="2.2837135476642505E-2"/>
                  <c:y val="-6.4728389095767364E-2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地方債  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10.6%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38A-4CDC-BF95-500F1D69A94E}"/>
                </c:ext>
              </c:extLst>
            </c:dLbl>
            <c:dLbl>
              <c:idx val="2"/>
              <c:layout>
                <c:manualLayout>
                  <c:x val="6.7693297231126742E-2"/>
                  <c:y val="1.0058273401745359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8A-4CDC-BF95-500F1D69A94E}"/>
                </c:ext>
              </c:extLst>
            </c:dLbl>
            <c:dLbl>
              <c:idx val="3"/>
              <c:layout>
                <c:manualLayout>
                  <c:x val="0.10352867946842613"/>
                  <c:y val="-2.5939717824080655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入湯税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28.2%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38A-4CDC-BF95-500F1D69A94E}"/>
                </c:ext>
              </c:extLst>
            </c:dLbl>
            <c:dLbl>
              <c:idx val="4"/>
              <c:layout>
                <c:manualLayout>
                  <c:x val="-2.5011913036562139E-2"/>
                  <c:y val="-0.1303323005201967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一般財源等
</a:t>
                    </a:r>
                    <a:r>
                      <a:rPr lang="en-US" altLang="ja-JP"/>
                      <a:t>40.4%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38A-4CDC-BF95-500F1D69A94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[2]R05年度!$A$20:$A$24</c:f>
              <c:strCache>
                <c:ptCount val="5"/>
                <c:pt idx="0">
                  <c:v>国県支出金</c:v>
                </c:pt>
                <c:pt idx="1">
                  <c:v>地方債</c:v>
                </c:pt>
                <c:pt idx="2">
                  <c:v>その他特定財源</c:v>
                </c:pt>
                <c:pt idx="3">
                  <c:v>入湯税</c:v>
                </c:pt>
                <c:pt idx="4">
                  <c:v>一般財源等</c:v>
                </c:pt>
              </c:strCache>
            </c:strRef>
          </c:cat>
          <c:val>
            <c:numRef>
              <c:f>[2]R05年度!$B$20:$B$24</c:f>
              <c:numCache>
                <c:formatCode>General</c:formatCode>
                <c:ptCount val="5"/>
                <c:pt idx="0">
                  <c:v>75362</c:v>
                </c:pt>
                <c:pt idx="1">
                  <c:v>202100</c:v>
                </c:pt>
                <c:pt idx="2">
                  <c:v>319661</c:v>
                </c:pt>
                <c:pt idx="3">
                  <c:v>535312</c:v>
                </c:pt>
                <c:pt idx="4">
                  <c:v>767078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8A-4CDC-BF95-500F1D69A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都市計画税充当対象事業費</a:t>
            </a:r>
          </a:p>
        </c:rich>
      </c:tx>
      <c:layout>
        <c:manualLayout>
          <c:xMode val="edge"/>
          <c:yMode val="edge"/>
          <c:x val="0.3882254572289869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360450301802484E-2"/>
          <c:y val="0.52037153689122162"/>
          <c:w val="0.49974881123944409"/>
          <c:h val="0.41296412948381461"/>
        </c:manualLayout>
      </c:layout>
      <c:pie3DChart>
        <c:varyColors val="1"/>
        <c:ser>
          <c:idx val="0"/>
          <c:order val="0"/>
          <c:tx>
            <c:strRef>
              <c:f>都市計画税の使途状況!$B$5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8E-46A9-B496-C930F89C77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8E-46A9-B496-C930F89C77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8E-46A9-B496-C930F89C7701}"/>
              </c:ext>
            </c:extLst>
          </c:dPt>
          <c:dLbls>
            <c:dLbl>
              <c:idx val="0"/>
              <c:layout>
                <c:manualLayout>
                  <c:x val="0.10551431734163209"/>
                  <c:y val="-1.06013414989792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ｺﾞｼｯｸ"/>
                      <a:ea typeface="ｺﾞｼｯｸ"/>
                      <a:cs typeface="ｺﾞｼｯｸ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8E-46A9-B496-C930F89C7701}"/>
                </c:ext>
              </c:extLst>
            </c:dLbl>
            <c:dLbl>
              <c:idx val="1"/>
              <c:layout>
                <c:manualLayout>
                  <c:x val="3.094606542882405E-3"/>
                  <c:y val="0.147407115777194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ｺﾞｼｯｸ"/>
                      <a:ea typeface="ｺﾞｼｯｸ"/>
                      <a:cs typeface="ｺﾞｼｯｸ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8E-46A9-B496-C930F89C7701}"/>
                </c:ext>
              </c:extLst>
            </c:dLbl>
            <c:dLbl>
              <c:idx val="2"/>
              <c:layout>
                <c:manualLayout>
                  <c:x val="2.7604029602400496E-2"/>
                  <c:y val="-7.10606590842811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ｺﾞｼｯｸ"/>
                      <a:ea typeface="ｺﾞｼｯｸ"/>
                      <a:cs typeface="ｺﾞｼｯｸ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8E-46A9-B496-C930F89C770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ｺﾞｼｯｸ"/>
                    <a:ea typeface="ｺﾞｼｯｸ"/>
                    <a:cs typeface="ｺﾞｼｯｸ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都市計画税の使途状況!$A$10:$A$12</c:f>
              <c:strCache>
                <c:ptCount val="3"/>
                <c:pt idx="0">
                  <c:v>都市計画事業</c:v>
                </c:pt>
                <c:pt idx="1">
                  <c:v>土地区画整理事業</c:v>
                </c:pt>
                <c:pt idx="2">
                  <c:v>地方債償還額</c:v>
                </c:pt>
              </c:strCache>
            </c:strRef>
          </c:cat>
          <c:val>
            <c:numRef>
              <c:f>都市計画税の使途状況!$B$10:$B$12</c:f>
              <c:numCache>
                <c:formatCode>#,##0_ ;[Red]\-#,##0\ </c:formatCode>
                <c:ptCount val="3"/>
                <c:pt idx="0">
                  <c:v>1765647</c:v>
                </c:pt>
                <c:pt idx="1">
                  <c:v>0</c:v>
                </c:pt>
                <c:pt idx="2">
                  <c:v>313064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8E-46A9-B496-C930F89C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94613854800811"/>
          <c:y val="0.25742636483399617"/>
          <c:w val="0.82171777308324268"/>
          <c:h val="0.60066162521763988"/>
        </c:manualLayout>
      </c:layout>
      <c:pie3DChart>
        <c:varyColors val="1"/>
        <c:ser>
          <c:idx val="0"/>
          <c:order val="0"/>
          <c:tx>
            <c:v>決算額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D2-4CDA-BF0F-5B5E8B16D73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D2-4CDA-BF0F-5B5E8B16D73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D2-4CDA-BF0F-5B5E8B16D73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D2-4CDA-BF0F-5B5E8B16D735}"/>
              </c:ext>
            </c:extLst>
          </c:dPt>
          <c:dLbls>
            <c:dLbl>
              <c:idx val="0"/>
              <c:layout>
                <c:manualLayout>
                  <c:x val="-3.4229486254457236E-2"/>
                  <c:y val="-0.1454184397163120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D2-4CDA-BF0F-5B5E8B16D735}"/>
                </c:ext>
              </c:extLst>
            </c:dLbl>
            <c:dLbl>
              <c:idx val="1"/>
              <c:layout>
                <c:manualLayout>
                  <c:x val="1.4675157637167962E-2"/>
                  <c:y val="0.1009384039760986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2-4CDA-BF0F-5B5E8B16D735}"/>
                </c:ext>
              </c:extLst>
            </c:dLbl>
            <c:dLbl>
              <c:idx val="2"/>
              <c:layout>
                <c:manualLayout>
                  <c:x val="6.7323357488680444E-2"/>
                  <c:y val="-3.425252694477124E-3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下水道事業
</a:t>
                    </a:r>
                    <a:r>
                      <a:rPr lang="en-US" altLang="ja-JP"/>
                      <a:t>13.2%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6D2-4CDA-BF0F-5B5E8B16D735}"/>
                </c:ext>
              </c:extLst>
            </c:dLbl>
            <c:dLbl>
              <c:idx val="3"/>
              <c:layout>
                <c:manualLayout>
                  <c:x val="1.5894427539187083E-2"/>
                  <c:y val="-0.193978667560172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D2-4CDA-BF0F-5B5E8B16D73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街路事業</c:v>
              </c:pt>
              <c:pt idx="1">
                <c:v>公園事業</c:v>
              </c:pt>
              <c:pt idx="2">
                <c:v>下水道事業</c:v>
              </c:pt>
              <c:pt idx="3">
                <c:v>その他</c:v>
              </c:pt>
            </c:strLit>
          </c:cat>
          <c:val>
            <c:numRef>
              <c:f>都市計画税の使途状況!$B$6:$B$9</c:f>
              <c:numCache>
                <c:formatCode>#,##0_ ;[Red]\-#,##0\ </c:formatCode>
                <c:ptCount val="4"/>
                <c:pt idx="0">
                  <c:v>310945</c:v>
                </c:pt>
                <c:pt idx="1">
                  <c:v>318569</c:v>
                </c:pt>
                <c:pt idx="2">
                  <c:v>180536</c:v>
                </c:pt>
                <c:pt idx="3">
                  <c:v>955597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D2-4CDA-BF0F-5B5E8B16D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財　源　内　訳</a:t>
            </a:r>
          </a:p>
        </c:rich>
      </c:tx>
      <c:layout>
        <c:manualLayout>
          <c:xMode val="edge"/>
          <c:yMode val="edge"/>
          <c:x val="0.39448623961792578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9658235691367"/>
          <c:y val="0.24047656542932139"/>
          <c:w val="0.67524829953285048"/>
          <c:h val="0.71904836895388102"/>
        </c:manualLayout>
      </c:layout>
      <c:pie3DChart>
        <c:varyColors val="1"/>
        <c:ser>
          <c:idx val="0"/>
          <c:order val="0"/>
          <c:tx>
            <c:strRef>
              <c:f>都市計画税の使途状況!$B$29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EC-4FBE-8814-07A6CC2B96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EC-4FBE-8814-07A6CC2B96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EC-4FBE-8814-07A6CC2B96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EC-4FBE-8814-07A6CC2B96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04EC-4FBE-8814-07A6CC2B9696}"/>
              </c:ext>
            </c:extLst>
          </c:dPt>
          <c:dLbls>
            <c:dLbl>
              <c:idx val="0"/>
              <c:layout>
                <c:manualLayout>
                  <c:x val="3.4734782820582438E-3"/>
                  <c:y val="-9.2688788901387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EC-4FBE-8814-07A6CC2B9696}"/>
                </c:ext>
              </c:extLst>
            </c:dLbl>
            <c:dLbl>
              <c:idx val="1"/>
              <c:layout>
                <c:manualLayout>
                  <c:x val="3.1569860133531052E-2"/>
                  <c:y val="-7.55549306336707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EC-4FBE-8814-07A6CC2B9696}"/>
                </c:ext>
              </c:extLst>
            </c:dLbl>
            <c:dLbl>
              <c:idx val="2"/>
              <c:layout>
                <c:manualLayout>
                  <c:x val="1.9565989264604525E-2"/>
                  <c:y val="7.21102362204723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EC-4FBE-8814-07A6CC2B9696}"/>
                </c:ext>
              </c:extLst>
            </c:dLbl>
            <c:dLbl>
              <c:idx val="3"/>
              <c:layout>
                <c:manualLayout>
                  <c:x val="-0.16263219087004044"/>
                  <c:y val="-1.83333333333333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EC-4FBE-8814-07A6CC2B9696}"/>
                </c:ext>
              </c:extLst>
            </c:dLbl>
            <c:dLbl>
              <c:idx val="4"/>
              <c:layout>
                <c:manualLayout>
                  <c:x val="-1.9545381760966915E-2"/>
                  <c:y val="-0.11872103487064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EC-4FBE-8814-07A6CC2B969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都市計画税の使途状況!$A$30:$A$34</c:f>
              <c:numCache>
                <c:formatCode>General</c:formatCode>
                <c:ptCount val="5"/>
              </c:numCache>
            </c:numRef>
          </c:cat>
          <c:val>
            <c:numRef>
              <c:f>都市計画税の使途状況!$B$30:$B$34</c:f>
              <c:numCache>
                <c:formatCode>#,##0_ ;[Red]\-#,##0\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04EC-4FBE-8814-07A6CC2B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S創英角ｺﾞｼｯｸUB"/>
                <a:ea typeface="HGS創英角ｺﾞｼｯｸUB"/>
                <a:cs typeface="HGS創英角ｺﾞｼｯｸUB"/>
              </a:defRPr>
            </a:pPr>
            <a:r>
              <a:rPr lang="ja-JP" altLang="en-US"/>
              <a:t>都市計画税充当対象事業費</a:t>
            </a:r>
          </a:p>
        </c:rich>
      </c:tx>
      <c:layout>
        <c:manualLayout>
          <c:xMode val="edge"/>
          <c:yMode val="edge"/>
          <c:x val="0.388225423123941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360450301802484E-2"/>
          <c:y val="0.52037153689122162"/>
          <c:w val="0.49974881123944409"/>
          <c:h val="0.41296412948381461"/>
        </c:manualLayout>
      </c:layout>
      <c:pie3DChart>
        <c:varyColors val="1"/>
        <c:ser>
          <c:idx val="0"/>
          <c:order val="0"/>
          <c:tx>
            <c:strRef>
              <c:f>[3]R05年度!$B$5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09-4ED2-9678-C24C7903F504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09-4ED2-9678-C24C7903F50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09-4ED2-9678-C24C7903F504}"/>
              </c:ext>
            </c:extLst>
          </c:dPt>
          <c:dLbls>
            <c:dLbl>
              <c:idx val="0"/>
              <c:layout>
                <c:manualLayout>
                  <c:x val="0.10551431734163209"/>
                  <c:y val="-1.06013414989792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ｺﾞｼｯｸ"/>
                      <a:ea typeface="ｺﾞｼｯｸ"/>
                      <a:cs typeface="ｺﾞｼｯｸ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9-4ED2-9678-C24C7903F504}"/>
                </c:ext>
              </c:extLst>
            </c:dLbl>
            <c:dLbl>
              <c:idx val="1"/>
              <c:layout>
                <c:manualLayout>
                  <c:x val="3.094606542882405E-3"/>
                  <c:y val="0.147407115777194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ｺﾞｼｯｸ"/>
                      <a:ea typeface="ｺﾞｼｯｸ"/>
                      <a:cs typeface="ｺﾞｼｯｸ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09-4ED2-9678-C24C7903F504}"/>
                </c:ext>
              </c:extLst>
            </c:dLbl>
            <c:dLbl>
              <c:idx val="2"/>
              <c:layout>
                <c:manualLayout>
                  <c:x val="2.7604029602400496E-2"/>
                  <c:y val="-7.10606590842811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ｺﾞｼｯｸ"/>
                      <a:ea typeface="ｺﾞｼｯｸ"/>
                      <a:cs typeface="ｺﾞｼｯｸ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09-4ED2-9678-C24C7903F50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ｺﾞｼｯｸ"/>
                    <a:ea typeface="ｺﾞｼｯｸ"/>
                    <a:cs typeface="ｺﾞｼｯｸ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[3]R05年度!$A$10:$A$12</c:f>
              <c:strCache>
                <c:ptCount val="3"/>
                <c:pt idx="0">
                  <c:v>都市計画事業</c:v>
                </c:pt>
                <c:pt idx="1">
                  <c:v>土地区画整理事業</c:v>
                </c:pt>
                <c:pt idx="2">
                  <c:v>地方債償還額</c:v>
                </c:pt>
              </c:strCache>
            </c:strRef>
          </c:cat>
          <c:val>
            <c:numRef>
              <c:f>[3]R05年度!$B$10:$B$12</c:f>
              <c:numCache>
                <c:formatCode>General</c:formatCode>
                <c:ptCount val="3"/>
                <c:pt idx="0">
                  <c:v>1765647</c:v>
                </c:pt>
                <c:pt idx="1">
                  <c:v>0</c:v>
                </c:pt>
                <c:pt idx="2">
                  <c:v>313064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09-4ED2-9678-C24C7903F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94613854800811"/>
          <c:y val="0.25742636483399617"/>
          <c:w val="0.82171777308324268"/>
          <c:h val="0.60066162521763988"/>
        </c:manualLayout>
      </c:layout>
      <c:pie3DChart>
        <c:varyColors val="1"/>
        <c:ser>
          <c:idx val="0"/>
          <c:order val="0"/>
          <c:tx>
            <c:v>決算額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1E-48C9-B4F4-9F76EC31B992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1E-48C9-B4F4-9F76EC31B99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1E-48C9-B4F4-9F76EC31B992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1E-48C9-B4F4-9F76EC31B992}"/>
              </c:ext>
            </c:extLst>
          </c:dPt>
          <c:dLbls>
            <c:dLbl>
              <c:idx val="0"/>
              <c:layout>
                <c:manualLayout>
                  <c:x val="-3.4229486254457236E-2"/>
                  <c:y val="-0.1454184397163120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1E-48C9-B4F4-9F76EC31B992}"/>
                </c:ext>
              </c:extLst>
            </c:dLbl>
            <c:dLbl>
              <c:idx val="1"/>
              <c:layout>
                <c:manualLayout>
                  <c:x val="-1.7366136034732273E-2"/>
                  <c:y val="0.180258303406125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1E-48C9-B4F4-9F76EC31B992}"/>
                </c:ext>
              </c:extLst>
            </c:dLbl>
            <c:dLbl>
              <c:idx val="2"/>
              <c:layout>
                <c:manualLayout>
                  <c:x val="-7.4500039882858346E-2"/>
                  <c:y val="6.4563360174879098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下水道事業
</a:t>
                    </a:r>
                    <a:r>
                      <a:rPr lang="en-US" altLang="ja-JP"/>
                      <a:t>10.2%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71E-48C9-B4F4-9F76EC31B992}"/>
                </c:ext>
              </c:extLst>
            </c:dLbl>
            <c:dLbl>
              <c:idx val="3"/>
              <c:layout>
                <c:manualLayout>
                  <c:x val="1.5894427539187083E-2"/>
                  <c:y val="-0.1939786675601720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その他
</a:t>
                    </a:r>
                    <a:r>
                      <a:rPr lang="en-US" altLang="ja-JP" baseline="0"/>
                      <a:t>54.2%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71E-48C9-B4F4-9F76EC31B9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街路事業</c:v>
              </c:pt>
              <c:pt idx="1">
                <c:v>公園事業</c:v>
              </c:pt>
              <c:pt idx="2">
                <c:v>下水道事業</c:v>
              </c:pt>
              <c:pt idx="3">
                <c:v>その他</c:v>
              </c:pt>
            </c:strLit>
          </c:cat>
          <c:val>
            <c:numRef>
              <c:f>[3]R05年度!$B$6:$B$9</c:f>
              <c:numCache>
                <c:formatCode>General</c:formatCode>
                <c:ptCount val="4"/>
                <c:pt idx="0">
                  <c:v>310945</c:v>
                </c:pt>
                <c:pt idx="1">
                  <c:v>318569</c:v>
                </c:pt>
                <c:pt idx="2">
                  <c:v>180536</c:v>
                </c:pt>
                <c:pt idx="3">
                  <c:v>955597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1E-48C9-B4F4-9F76EC31B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ｺﾞｼｯｸ"/>
          <a:ea typeface="ｺﾞｼｯｸ"/>
          <a:cs typeface="ｺﾞｼｯｸ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emf"/><Relationship Id="rId3" Type="http://schemas.openxmlformats.org/officeDocument/2006/relationships/image" Target="../media/image15.png"/><Relationship Id="rId7" Type="http://schemas.openxmlformats.org/officeDocument/2006/relationships/image" Target="../media/image19.emf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emf"/><Relationship Id="rId5" Type="http://schemas.openxmlformats.org/officeDocument/2006/relationships/image" Target="../media/image17.png"/><Relationship Id="rId10" Type="http://schemas.openxmlformats.org/officeDocument/2006/relationships/image" Target="../media/image22.emf"/><Relationship Id="rId4" Type="http://schemas.openxmlformats.org/officeDocument/2006/relationships/image" Target="../media/image16.png"/><Relationship Id="rId9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5</xdr:row>
      <xdr:rowOff>19050</xdr:rowOff>
    </xdr:from>
    <xdr:to>
      <xdr:col>12</xdr:col>
      <xdr:colOff>600075</xdr:colOff>
      <xdr:row>13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18</xdr:row>
      <xdr:rowOff>0</xdr:rowOff>
    </xdr:from>
    <xdr:to>
      <xdr:col>12</xdr:col>
      <xdr:colOff>619125</xdr:colOff>
      <xdr:row>24</xdr:row>
      <xdr:rowOff>352425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203200</xdr:colOff>
      <xdr:row>5</xdr:row>
      <xdr:rowOff>19050</xdr:rowOff>
    </xdr:from>
    <xdr:to>
      <xdr:col>12</xdr:col>
      <xdr:colOff>552450</xdr:colOff>
      <xdr:row>13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6444707-4793-4882-9B8A-338CC72CF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228600</xdr:colOff>
      <xdr:row>18</xdr:row>
      <xdr:rowOff>0</xdr:rowOff>
    </xdr:from>
    <xdr:to>
      <xdr:col>12</xdr:col>
      <xdr:colOff>558800</xdr:colOff>
      <xdr:row>24</xdr:row>
      <xdr:rowOff>355600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FBA1BA56-BE95-4239-96F4-0628B9CBB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4</xdr:row>
      <xdr:rowOff>0</xdr:rowOff>
    </xdr:from>
    <xdr:to>
      <xdr:col>12</xdr:col>
      <xdr:colOff>542925</xdr:colOff>
      <xdr:row>13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533400</xdr:colOff>
      <xdr:row>4</xdr:row>
      <xdr:rowOff>114300</xdr:rowOff>
    </xdr:from>
    <xdr:to>
      <xdr:col>12</xdr:col>
      <xdr:colOff>504825</xdr:colOff>
      <xdr:row>10</xdr:row>
      <xdr:rowOff>66675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18</xdr:row>
      <xdr:rowOff>0</xdr:rowOff>
    </xdr:from>
    <xdr:to>
      <xdr:col>12</xdr:col>
      <xdr:colOff>552450</xdr:colOff>
      <xdr:row>25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5</xdr:row>
      <xdr:rowOff>28575</xdr:rowOff>
    </xdr:from>
    <xdr:to>
      <xdr:col>0</xdr:col>
      <xdr:colOff>381000</xdr:colOff>
      <xdr:row>8</xdr:row>
      <xdr:rowOff>361950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28700"/>
          <a:ext cx="342900" cy="1476375"/>
        </a:xfrm>
        <a:prstGeom prst="rect">
          <a:avLst/>
        </a:prstGeom>
        <a:solidFill>
          <a:srgbClr val="FFFFFF"/>
        </a:solidFill>
        <a:ln w="31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ｺﾞｼｯｸ"/>
            </a:rPr>
            <a:t>都市計画事業の内訳</a:t>
          </a:r>
        </a:p>
      </xdr:txBody>
    </xdr:sp>
    <xdr:clientData/>
  </xdr:twoCellAnchor>
  <xdr:twoCellAnchor>
    <xdr:from>
      <xdr:col>2</xdr:col>
      <xdr:colOff>209550</xdr:colOff>
      <xdr:row>4</xdr:row>
      <xdr:rowOff>0</xdr:rowOff>
    </xdr:from>
    <xdr:to>
      <xdr:col>12</xdr:col>
      <xdr:colOff>495300</xdr:colOff>
      <xdr:row>13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7CA9BAEE-8B3F-46DE-AB08-1B68E1D6E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482600</xdr:colOff>
      <xdr:row>4</xdr:row>
      <xdr:rowOff>114300</xdr:rowOff>
    </xdr:from>
    <xdr:to>
      <xdr:col>12</xdr:col>
      <xdr:colOff>463550</xdr:colOff>
      <xdr:row>10</xdr:row>
      <xdr:rowOff>69850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B445EF21-D222-4D17-B708-A3C2F48E8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222250</xdr:colOff>
      <xdr:row>18</xdr:row>
      <xdr:rowOff>0</xdr:rowOff>
    </xdr:from>
    <xdr:to>
      <xdr:col>12</xdr:col>
      <xdr:colOff>501650</xdr:colOff>
      <xdr:row>25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AD748249-3F35-44BB-B61B-D53CF2F7F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50800</xdr:colOff>
      <xdr:row>5</xdr:row>
      <xdr:rowOff>25400</xdr:rowOff>
    </xdr:from>
    <xdr:to>
      <xdr:col>0</xdr:col>
      <xdr:colOff>361950</xdr:colOff>
      <xdr:row>8</xdr:row>
      <xdr:rowOff>361950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E273150-658F-4F9E-A70C-7BE5BA096DCB}"/>
            </a:ext>
          </a:extLst>
        </xdr:cNvPr>
        <xdr:cNvSpPr>
          <a:spLocks noChangeArrowheads="1"/>
        </xdr:cNvSpPr>
      </xdr:nvSpPr>
      <xdr:spPr bwMode="auto">
        <a:xfrm>
          <a:off x="47625" y="1019175"/>
          <a:ext cx="314325" cy="1476375"/>
        </a:xfrm>
        <a:prstGeom prst="rect">
          <a:avLst/>
        </a:prstGeom>
        <a:solidFill>
          <a:srgbClr val="FFFFFF"/>
        </a:solidFill>
        <a:ln w="31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ｺﾞｼｯｸ"/>
            </a:rPr>
            <a:t>都市計画事業の内訳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11</xdr:row>
      <xdr:rowOff>85725</xdr:rowOff>
    </xdr:from>
    <xdr:to>
      <xdr:col>31</xdr:col>
      <xdr:colOff>180975</xdr:colOff>
      <xdr:row>34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28825"/>
          <a:ext cx="6238875" cy="392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66</xdr:row>
      <xdr:rowOff>76200</xdr:rowOff>
    </xdr:from>
    <xdr:to>
      <xdr:col>31</xdr:col>
      <xdr:colOff>142875</xdr:colOff>
      <xdr:row>89</xdr:row>
      <xdr:rowOff>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620500"/>
          <a:ext cx="6238875" cy="392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89</xdr:row>
      <xdr:rowOff>142875</xdr:rowOff>
    </xdr:from>
    <xdr:to>
      <xdr:col>31</xdr:col>
      <xdr:colOff>142875</xdr:colOff>
      <xdr:row>110</xdr:row>
      <xdr:rowOff>85725</xdr:rowOff>
    </xdr:to>
    <xdr:pic>
      <xdr:nvPicPr>
        <xdr:cNvPr id="4" name="図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687675"/>
          <a:ext cx="62388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186</xdr:row>
      <xdr:rowOff>28575</xdr:rowOff>
    </xdr:from>
    <xdr:to>
      <xdr:col>32</xdr:col>
      <xdr:colOff>47625</xdr:colOff>
      <xdr:row>212</xdr:row>
      <xdr:rowOff>152400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2480250"/>
          <a:ext cx="6343650" cy="46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131</xdr:row>
      <xdr:rowOff>57150</xdr:rowOff>
    </xdr:from>
    <xdr:to>
      <xdr:col>32</xdr:col>
      <xdr:colOff>0</xdr:colOff>
      <xdr:row>153</xdr:row>
      <xdr:rowOff>133350</xdr:rowOff>
    </xdr:to>
    <xdr:pic>
      <xdr:nvPicPr>
        <xdr:cNvPr id="6" name="図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917150"/>
          <a:ext cx="62388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34</xdr:row>
      <xdr:rowOff>104775</xdr:rowOff>
    </xdr:from>
    <xdr:to>
      <xdr:col>31</xdr:col>
      <xdr:colOff>171450</xdr:colOff>
      <xdr:row>57</xdr:row>
      <xdr:rowOff>9525</xdr:rowOff>
    </xdr:to>
    <xdr:pic>
      <xdr:nvPicPr>
        <xdr:cNvPr id="7" name="図 7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048375"/>
          <a:ext cx="6238875" cy="390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120650</xdr:colOff>
      <xdr:row>11</xdr:row>
      <xdr:rowOff>25400</xdr:rowOff>
    </xdr:from>
    <xdr:to>
      <xdr:col>31</xdr:col>
      <xdr:colOff>60325</xdr:colOff>
      <xdr:row>33</xdr:row>
      <xdr:rowOff>53975</xdr:rowOff>
    </xdr:to>
    <xdr:pic>
      <xdr:nvPicPr>
        <xdr:cNvPr id="8" name="図 8">
          <a:extLst>
            <a:ext uri="{FF2B5EF4-FFF2-40B4-BE49-F238E27FC236}">
              <a16:creationId xmlns:a16="http://schemas.microsoft.com/office/drawing/2014/main" id="{91685370-7C1E-42A9-8D58-5B7E24031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14525"/>
          <a:ext cx="5648325" cy="3724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34</xdr:row>
      <xdr:rowOff>25400</xdr:rowOff>
    </xdr:from>
    <xdr:to>
      <xdr:col>31</xdr:col>
      <xdr:colOff>63500</xdr:colOff>
      <xdr:row>56</xdr:row>
      <xdr:rowOff>34925</xdr:rowOff>
    </xdr:to>
    <xdr:pic>
      <xdr:nvPicPr>
        <xdr:cNvPr id="9" name="図 9">
          <a:extLst>
            <a:ext uri="{FF2B5EF4-FFF2-40B4-BE49-F238E27FC236}">
              <a16:creationId xmlns:a16="http://schemas.microsoft.com/office/drawing/2014/main" id="{7542F552-1F41-4154-9254-29183207F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05475"/>
          <a:ext cx="5638800" cy="370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</xdr:colOff>
      <xdr:row>66</xdr:row>
      <xdr:rowOff>57150</xdr:rowOff>
    </xdr:from>
    <xdr:to>
      <xdr:col>31</xdr:col>
      <xdr:colOff>9525</xdr:colOff>
      <xdr:row>88</xdr:row>
      <xdr:rowOff>76200</xdr:rowOff>
    </xdr:to>
    <xdr:pic>
      <xdr:nvPicPr>
        <xdr:cNvPr id="10" name="図 7">
          <a:extLst>
            <a:ext uri="{FF2B5EF4-FFF2-40B4-BE49-F238E27FC236}">
              <a16:creationId xmlns:a16="http://schemas.microsoft.com/office/drawing/2014/main" id="{4670833D-8C85-4A56-8444-D133D2AF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077575"/>
          <a:ext cx="5648325" cy="371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89</xdr:row>
      <xdr:rowOff>82550</xdr:rowOff>
    </xdr:from>
    <xdr:to>
      <xdr:col>30</xdr:col>
      <xdr:colOff>174625</xdr:colOff>
      <xdr:row>109</xdr:row>
      <xdr:rowOff>117475</xdr:rowOff>
    </xdr:to>
    <xdr:pic>
      <xdr:nvPicPr>
        <xdr:cNvPr id="11" name="図 8">
          <a:extLst>
            <a:ext uri="{FF2B5EF4-FFF2-40B4-BE49-F238E27FC236}">
              <a16:creationId xmlns:a16="http://schemas.microsoft.com/office/drawing/2014/main" id="{AF77669F-A92F-4FA5-A8BB-77595F7C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897100"/>
          <a:ext cx="5648325" cy="340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131</xdr:row>
      <xdr:rowOff>63500</xdr:rowOff>
    </xdr:from>
    <xdr:to>
      <xdr:col>31</xdr:col>
      <xdr:colOff>47625</xdr:colOff>
      <xdr:row>153</xdr:row>
      <xdr:rowOff>76200</xdr:rowOff>
    </xdr:to>
    <xdr:pic>
      <xdr:nvPicPr>
        <xdr:cNvPr id="12" name="図 9">
          <a:extLst>
            <a:ext uri="{FF2B5EF4-FFF2-40B4-BE49-F238E27FC236}">
              <a16:creationId xmlns:a16="http://schemas.microsoft.com/office/drawing/2014/main" id="{E636B66C-933A-4246-AFB1-5860E71B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812250"/>
          <a:ext cx="5648325" cy="375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186</xdr:row>
      <xdr:rowOff>44450</xdr:rowOff>
    </xdr:from>
    <xdr:to>
      <xdr:col>31</xdr:col>
      <xdr:colOff>60325</xdr:colOff>
      <xdr:row>212</xdr:row>
      <xdr:rowOff>79375</xdr:rowOff>
    </xdr:to>
    <xdr:pic>
      <xdr:nvPicPr>
        <xdr:cNvPr id="13" name="図 9">
          <a:extLst>
            <a:ext uri="{FF2B5EF4-FFF2-40B4-BE49-F238E27FC236}">
              <a16:creationId xmlns:a16="http://schemas.microsoft.com/office/drawing/2014/main" id="{8B63CE9A-6A17-45F8-8BF7-0FC7A138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0880050"/>
          <a:ext cx="5743575" cy="437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32</xdr:row>
      <xdr:rowOff>104775</xdr:rowOff>
    </xdr:from>
    <xdr:to>
      <xdr:col>32</xdr:col>
      <xdr:colOff>0</xdr:colOff>
      <xdr:row>54</xdr:row>
      <xdr:rowOff>114300</xdr:rowOff>
    </xdr:to>
    <xdr:pic>
      <xdr:nvPicPr>
        <xdr:cNvPr id="2" name="図 9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657850"/>
          <a:ext cx="6267450" cy="441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9</xdr:row>
      <xdr:rowOff>133350</xdr:rowOff>
    </xdr:from>
    <xdr:to>
      <xdr:col>32</xdr:col>
      <xdr:colOff>9525</xdr:colOff>
      <xdr:row>31</xdr:row>
      <xdr:rowOff>85725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33550"/>
          <a:ext cx="6267450" cy="378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63</xdr:row>
      <xdr:rowOff>304800</xdr:rowOff>
    </xdr:from>
    <xdr:to>
      <xdr:col>32</xdr:col>
      <xdr:colOff>85725</xdr:colOff>
      <xdr:row>83</xdr:row>
      <xdr:rowOff>152400</xdr:rowOff>
    </xdr:to>
    <xdr:pic>
      <xdr:nvPicPr>
        <xdr:cNvPr id="4" name="図 12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677650"/>
          <a:ext cx="6334125" cy="355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33</xdr:col>
      <xdr:colOff>47625</xdr:colOff>
      <xdr:row>140</xdr:row>
      <xdr:rowOff>95250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2440900"/>
          <a:ext cx="644842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84</xdr:row>
      <xdr:rowOff>66675</xdr:rowOff>
    </xdr:from>
    <xdr:to>
      <xdr:col>32</xdr:col>
      <xdr:colOff>104775</xdr:colOff>
      <xdr:row>102</xdr:row>
      <xdr:rowOff>9525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316200"/>
          <a:ext cx="6343650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9</xdr:row>
      <xdr:rowOff>38100</xdr:rowOff>
    </xdr:from>
    <xdr:to>
      <xdr:col>31</xdr:col>
      <xdr:colOff>104775</xdr:colOff>
      <xdr:row>31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07E9F9A-4D38-4ACA-91FA-E8BCB5D2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00200"/>
          <a:ext cx="576262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63</xdr:row>
      <xdr:rowOff>44450</xdr:rowOff>
    </xdr:from>
    <xdr:to>
      <xdr:col>32</xdr:col>
      <xdr:colOff>15875</xdr:colOff>
      <xdr:row>83</xdr:row>
      <xdr:rowOff>92075</xdr:rowOff>
    </xdr:to>
    <xdr:pic>
      <xdr:nvPicPr>
        <xdr:cNvPr id="8" name="図 9">
          <a:extLst>
            <a:ext uri="{FF2B5EF4-FFF2-40B4-BE49-F238E27FC236}">
              <a16:creationId xmlns:a16="http://schemas.microsoft.com/office/drawing/2014/main" id="{38B9385C-C3FC-4323-9EC0-98922325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134725"/>
          <a:ext cx="5857875" cy="345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84</xdr:row>
      <xdr:rowOff>19050</xdr:rowOff>
    </xdr:from>
    <xdr:to>
      <xdr:col>32</xdr:col>
      <xdr:colOff>41275</xdr:colOff>
      <xdr:row>101</xdr:row>
      <xdr:rowOff>149225</xdr:rowOff>
    </xdr:to>
    <xdr:pic>
      <xdr:nvPicPr>
        <xdr:cNvPr id="9" name="図 10">
          <a:extLst>
            <a:ext uri="{FF2B5EF4-FFF2-40B4-BE49-F238E27FC236}">
              <a16:creationId xmlns:a16="http://schemas.microsoft.com/office/drawing/2014/main" id="{95C2A8AE-742C-43E7-AF79-B0D8BDCB4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630400"/>
          <a:ext cx="58578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6350</xdr:rowOff>
    </xdr:from>
    <xdr:to>
      <xdr:col>32</xdr:col>
      <xdr:colOff>12700</xdr:colOff>
      <xdr:row>140</xdr:row>
      <xdr:rowOff>66675</xdr:rowOff>
    </xdr:to>
    <xdr:pic>
      <xdr:nvPicPr>
        <xdr:cNvPr id="10" name="図 11">
          <a:extLst>
            <a:ext uri="{FF2B5EF4-FFF2-40B4-BE49-F238E27FC236}">
              <a16:creationId xmlns:a16="http://schemas.microsoft.com/office/drawing/2014/main" id="{A9B8A01D-ED04-458E-A1A6-961305DA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97925"/>
          <a:ext cx="5905500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</xdr:colOff>
      <xdr:row>32</xdr:row>
      <xdr:rowOff>19050</xdr:rowOff>
    </xdr:from>
    <xdr:to>
      <xdr:col>31</xdr:col>
      <xdr:colOff>123825</xdr:colOff>
      <xdr:row>54</xdr:row>
      <xdr:rowOff>50800</xdr:rowOff>
    </xdr:to>
    <xdr:pic>
      <xdr:nvPicPr>
        <xdr:cNvPr id="11" name="図 6">
          <a:extLst>
            <a:ext uri="{FF2B5EF4-FFF2-40B4-BE49-F238E27FC236}">
              <a16:creationId xmlns:a16="http://schemas.microsoft.com/office/drawing/2014/main" id="{9E501EE8-F563-40F1-9559-B69CCB6D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334000"/>
          <a:ext cx="5762625" cy="430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5512;&#36914;&#35506;&#36001;&#25919;&#20418;/01&#36001;&#25919;&#20418;/0029%20%20&#36001;&#25919;&#29366;&#27841;&#12398;&#20844;&#34920;/R06&#36001;&#25919;&#29366;&#27841;&#12398;&#20844;&#34920;/02%20&#19978;&#26399;/04%20&#21407;&#31295;/&#12304;&#20462;&#27491;&#29256;&#12305;03%20R06&#19978;&#26399;&#65288;&#21407;&#31295;3-&#19978;&#26399;&#20104;&#31639;&#22519;&#34892;&#29366;&#2784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5512;&#36914;&#35506;&#36001;&#25919;&#20418;/01&#36001;&#25919;&#20418;/0029%20%20&#36001;&#25919;&#29366;&#27841;&#12398;&#20844;&#34920;/R06&#36001;&#25919;&#29366;&#27841;&#12398;&#20844;&#34920;/02%20&#19978;&#26399;/04%20&#21407;&#31295;/04%20R05&#20837;&#28271;&#31246;&#12398;&#20351;&#36884;&#29366;&#2784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5512;&#36914;&#35506;&#36001;&#25919;&#20418;/01&#36001;&#25919;&#20418;/0029%20%20&#36001;&#25919;&#29366;&#27841;&#12398;&#20844;&#34920;/R06&#36001;&#25919;&#29366;&#27841;&#12398;&#20844;&#34920;/02%20&#19978;&#26399;/04%20&#21407;&#31295;/05%20R05&#37117;&#24066;&#35336;&#30011;&#31246;&#20351;&#36884;&#29366;&#278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5512;&#36914;&#35506;&#36001;&#25919;&#20418;/01&#36001;&#25919;&#20418;/0029%20%20&#36001;&#25919;&#29366;&#27841;&#12398;&#20844;&#34920;/R06&#36001;&#25919;&#29366;&#27841;&#12398;&#20844;&#34920;/02%20&#19978;&#26399;/04%20&#21407;&#31295;/06%20R06&#19978;&#26399;&#65288;&#21407;&#31295;4-&#19978;&#26399;&#36001;&#29987;&#21450;&#12403;&#24066;&#2066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5512;&#36914;&#35506;&#36001;&#25919;&#20418;/01&#36001;&#25919;&#20418;/0029%20%20&#36001;&#25919;&#29366;&#27841;&#12398;&#20844;&#34920;/R06&#36001;&#25919;&#29366;&#27841;&#12398;&#20844;&#34920;/02%20&#19978;&#26399;/02%20&#21508;&#35506;&#22238;&#31572;/02%20&#20844;&#21942;&#20225;&#26989;&#23616;/&#20196;&#21644;6&#24180;&#24230;&#21069;&#26399;&#12539;5&#24180;&#24230;&#27770;&#31639;&#65288;&#20844;&#21942;&#20107;&#26989;&#23616;&#65289;&#12304;R6.11.28&#20462;&#27491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歳入歳出予算（26上）"/>
      <sheetName val="特会歳入歳出予算（26上）"/>
      <sheetName val="一般歳入歳出予算（27上）"/>
      <sheetName val="特会歳入歳出予算（27上）"/>
      <sheetName val="一般歳入歳出予算（28上）"/>
      <sheetName val="特会歳入歳出予算（28上）"/>
      <sheetName val="一般歳入歳出予算（29上）"/>
      <sheetName val="特会歳入歳出予算（29上）"/>
      <sheetName val="一般歳入歳出予算（30上）"/>
      <sheetName val="特会歳入歳出予算（30上）"/>
      <sheetName val="一般歳入歳出予算（31上）"/>
      <sheetName val="特会歳入歳出予算（31）"/>
      <sheetName val="一般歳入歳出予算（02上）"/>
      <sheetName val="特会歳入歳出予算（02上）"/>
      <sheetName val="一般歳入歳出予算（03上）"/>
      <sheetName val="特会歳入歳出予算（03上）"/>
      <sheetName val="一般歳入歳出予算（04上）"/>
      <sheetName val="特会歳入歳出予算（04上）"/>
      <sheetName val="一般歳入歳出予算（05上）"/>
      <sheetName val="特会歳入歳出予算（05上）"/>
      <sheetName val="一般歳入歳出予算（06上)"/>
      <sheetName val="特会歳入歳出予算（06上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K2" t="str">
            <v>（令和6年9月30日現在）</v>
          </cell>
        </row>
        <row r="29">
          <cell r="AI29" t="str">
            <v>令和6年9月30日現在住民基本台帳  人  口</v>
          </cell>
        </row>
      </sheetData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年度"/>
      <sheetName val="R04年度 "/>
      <sheetName val="R03年度"/>
      <sheetName val="R02年度"/>
      <sheetName val="R01年度 "/>
      <sheetName val="30年度"/>
      <sheetName val="29年度"/>
      <sheetName val="28年度"/>
      <sheetName val="27年度"/>
      <sheetName val="26年度"/>
      <sheetName val="25年度"/>
      <sheetName val="24年度"/>
    </sheetNames>
    <sheetDataSet>
      <sheetData sheetId="0">
        <row r="6">
          <cell r="B6" t="str">
            <v>決算額</v>
          </cell>
        </row>
        <row r="7">
          <cell r="A7" t="str">
            <v>環境衛生施設の整備</v>
          </cell>
          <cell r="B7">
            <v>535099</v>
          </cell>
        </row>
        <row r="8">
          <cell r="A8" t="str">
            <v>鉱泉源の保護管理・施設の整備</v>
          </cell>
          <cell r="B8">
            <v>361610</v>
          </cell>
        </row>
        <row r="9">
          <cell r="A9" t="str">
            <v>消防施設等の整備</v>
          </cell>
          <cell r="B9">
            <v>311259</v>
          </cell>
        </row>
        <row r="10">
          <cell r="A10" t="str">
            <v>観光施設の整備</v>
          </cell>
          <cell r="B10">
            <v>138671</v>
          </cell>
        </row>
        <row r="11">
          <cell r="A11" t="str">
            <v>観光振興</v>
          </cell>
          <cell r="B11">
            <v>352644</v>
          </cell>
        </row>
        <row r="12">
          <cell r="A12" t="str">
            <v>基金積立金</v>
          </cell>
          <cell r="B12">
            <v>200230</v>
          </cell>
        </row>
        <row r="19">
          <cell r="B19" t="str">
            <v>決算額</v>
          </cell>
        </row>
        <row r="20">
          <cell r="A20" t="str">
            <v>国県支出金</v>
          </cell>
          <cell r="B20">
            <v>75362</v>
          </cell>
        </row>
        <row r="21">
          <cell r="A21" t="str">
            <v>地方債</v>
          </cell>
          <cell r="B21">
            <v>202100</v>
          </cell>
        </row>
        <row r="22">
          <cell r="A22" t="str">
            <v>その他特定財源</v>
          </cell>
          <cell r="B22">
            <v>319661</v>
          </cell>
        </row>
        <row r="23">
          <cell r="A23" t="str">
            <v>入湯税</v>
          </cell>
          <cell r="B23">
            <v>535312</v>
          </cell>
        </row>
        <row r="24">
          <cell r="A24" t="str">
            <v>一般財源等</v>
          </cell>
          <cell r="B24">
            <v>767078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年度"/>
      <sheetName val="R04年度 "/>
      <sheetName val="R03年度"/>
      <sheetName val="R02年度"/>
      <sheetName val="R01年度"/>
      <sheetName val="30年度"/>
      <sheetName val="29年度 "/>
      <sheetName val="28年度"/>
      <sheetName val="27年度"/>
      <sheetName val="26年度 "/>
      <sheetName val="25年度"/>
      <sheetName val="24年度"/>
      <sheetName val="23年度"/>
      <sheetName val="22年度"/>
      <sheetName val="Sheet2"/>
    </sheetNames>
    <sheetDataSet>
      <sheetData sheetId="0">
        <row r="5">
          <cell r="B5" t="str">
            <v>決算額</v>
          </cell>
        </row>
        <row r="6">
          <cell r="B6">
            <v>310945</v>
          </cell>
        </row>
        <row r="7">
          <cell r="B7">
            <v>318569</v>
          </cell>
        </row>
        <row r="8">
          <cell r="B8">
            <v>180536</v>
          </cell>
        </row>
        <row r="9">
          <cell r="B9">
            <v>955597</v>
          </cell>
        </row>
        <row r="10">
          <cell r="A10" t="str">
            <v>都市計画事業</v>
          </cell>
          <cell r="B10">
            <v>1765647</v>
          </cell>
        </row>
        <row r="11">
          <cell r="A11" t="str">
            <v>土地区画整理事業</v>
          </cell>
          <cell r="B11">
            <v>0</v>
          </cell>
        </row>
        <row r="12">
          <cell r="A12" t="str">
            <v>地方債償還額</v>
          </cell>
          <cell r="B12">
            <v>313064</v>
          </cell>
        </row>
        <row r="29">
          <cell r="B29" t="str">
            <v>決算額</v>
          </cell>
        </row>
        <row r="30">
          <cell r="A30" t="str">
            <v>国県支出金</v>
          </cell>
          <cell r="B30">
            <v>144265</v>
          </cell>
        </row>
        <row r="31">
          <cell r="A31" t="str">
            <v>地方債</v>
          </cell>
          <cell r="B31">
            <v>278300</v>
          </cell>
        </row>
        <row r="32">
          <cell r="A32" t="str">
            <v>その他特定財源</v>
          </cell>
          <cell r="B32">
            <v>6225</v>
          </cell>
        </row>
        <row r="33">
          <cell r="A33" t="str">
            <v>都市計画税</v>
          </cell>
          <cell r="B33">
            <v>1118239</v>
          </cell>
        </row>
        <row r="34">
          <cell r="A34" t="str">
            <v>一般財源等</v>
          </cell>
          <cell r="B34">
            <v>531682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産・市債・一借（R6上）"/>
      <sheetName val="土地建物（R6上一般)"/>
      <sheetName val="土地建物（R6上特別）"/>
      <sheetName val="市債現在高（内部資料）"/>
    </sheetNames>
    <sheetDataSet>
      <sheetData sheetId="0" refreshError="1"/>
      <sheetData sheetId="1">
        <row r="4">
          <cell r="E4" t="str">
            <v>（R6.3.31）</v>
          </cell>
          <cell r="I4" t="str">
            <v>（R6.9.30）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１．事業の概況（令和6年度　前期分）"/>
      <sheetName val="２．経理の状況（令和6年度　前期分）"/>
      <sheetName val="３．決算の状況（令和５年度）"/>
    </sheetNames>
    <sheetDataSet>
      <sheetData sheetId="0">
        <row r="1">
          <cell r="B1">
            <v>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8"/>
  <sheetViews>
    <sheetView view="pageBreakPreview" zoomScale="80" zoomScaleNormal="85" zoomScaleSheetLayoutView="80" workbookViewId="0">
      <selection activeCell="P16" sqref="P16"/>
    </sheetView>
  </sheetViews>
  <sheetFormatPr defaultColWidth="9" defaultRowHeight="24" customHeight="1" outlineLevelCol="1"/>
  <cols>
    <col min="1" max="1" width="1.6328125" style="1" customWidth="1"/>
    <col min="2" max="2" width="30.6328125" style="1" customWidth="1"/>
    <col min="3" max="3" width="1.6328125" style="1" customWidth="1"/>
    <col min="4" max="4" width="14.7265625" style="1" hidden="1" customWidth="1" outlineLevel="1"/>
    <col min="5" max="5" width="4.453125" style="1" hidden="1" customWidth="1" outlineLevel="1"/>
    <col min="6" max="6" width="14.7265625" style="1" customWidth="1" collapsed="1"/>
    <col min="7" max="7" width="4.453125" style="1" customWidth="1"/>
    <col min="8" max="8" width="10.6328125" style="1" hidden="1" customWidth="1" outlineLevel="1"/>
    <col min="9" max="9" width="12.6328125" style="1" customWidth="1" collapsed="1"/>
    <col min="10" max="10" width="10.6328125" style="1" customWidth="1"/>
    <col min="11" max="11" width="1.6328125" style="1" customWidth="1"/>
    <col min="12" max="12" width="24.08984375" style="1" customWidth="1"/>
    <col min="13" max="13" width="1.6328125" style="1" customWidth="1"/>
    <col min="14" max="14" width="14.7265625" style="1" hidden="1" customWidth="1" outlineLevel="1"/>
    <col min="15" max="15" width="4.453125" style="1" hidden="1" customWidth="1" outlineLevel="1"/>
    <col min="16" max="16" width="14.7265625" style="1" customWidth="1" collapsed="1"/>
    <col min="17" max="17" width="4.453125" style="1" customWidth="1"/>
    <col min="18" max="18" width="10.6328125" style="1" hidden="1" customWidth="1" outlineLevel="1"/>
    <col min="19" max="19" width="12.6328125" style="1" customWidth="1" collapsed="1"/>
    <col min="20" max="20" width="12.6328125" style="1" customWidth="1"/>
    <col min="21" max="16384" width="9" style="1"/>
  </cols>
  <sheetData>
    <row r="1" spans="1:20" ht="24" customHeight="1">
      <c r="A1" s="22" t="s">
        <v>320</v>
      </c>
      <c r="B1" s="4"/>
      <c r="C1" s="4"/>
      <c r="D1" s="4"/>
      <c r="E1" s="4"/>
      <c r="F1" s="4"/>
      <c r="G1" s="4"/>
      <c r="H1" s="4"/>
      <c r="I1" s="4"/>
      <c r="J1" s="4"/>
      <c r="K1" s="6"/>
      <c r="L1" s="4"/>
      <c r="M1" s="4"/>
      <c r="N1" s="4"/>
      <c r="O1" s="4"/>
      <c r="P1" s="4"/>
      <c r="Q1" s="4"/>
      <c r="R1" s="4"/>
      <c r="S1" s="4"/>
      <c r="T1" s="33"/>
    </row>
    <row r="3" spans="1:20" ht="24" customHeight="1">
      <c r="A3" s="23"/>
      <c r="B3" s="24" t="s">
        <v>0</v>
      </c>
      <c r="C3" s="25"/>
      <c r="D3" s="24" t="s">
        <v>53</v>
      </c>
      <c r="E3" s="24"/>
      <c r="F3" s="263" t="s">
        <v>43</v>
      </c>
      <c r="G3" s="264"/>
      <c r="H3" s="262" t="s">
        <v>44</v>
      </c>
      <c r="I3" s="29" t="s">
        <v>44</v>
      </c>
      <c r="J3" s="265"/>
      <c r="K3" s="23"/>
      <c r="L3" s="24" t="s">
        <v>1</v>
      </c>
      <c r="M3" s="25"/>
      <c r="N3" s="24" t="s">
        <v>55</v>
      </c>
      <c r="O3" s="24"/>
      <c r="P3" s="26" t="s">
        <v>50</v>
      </c>
      <c r="Q3" s="27"/>
      <c r="R3" s="27" t="s">
        <v>44</v>
      </c>
      <c r="S3" s="29" t="s">
        <v>44</v>
      </c>
    </row>
    <row r="4" spans="1:20" ht="24" customHeight="1">
      <c r="A4" s="2"/>
      <c r="B4" s="35" t="s">
        <v>2</v>
      </c>
      <c r="C4" s="3"/>
      <c r="D4" s="31">
        <v>14926676339</v>
      </c>
      <c r="E4" s="30" t="s">
        <v>54</v>
      </c>
      <c r="F4" s="52">
        <v>14926676</v>
      </c>
      <c r="G4" s="38" t="s">
        <v>3</v>
      </c>
      <c r="H4" s="49">
        <v>0.2320684264573388</v>
      </c>
      <c r="I4" s="50">
        <v>0.23200000000000001</v>
      </c>
      <c r="J4" s="32"/>
      <c r="K4" s="2"/>
      <c r="L4" s="35" t="s">
        <v>4</v>
      </c>
      <c r="M4" s="3"/>
      <c r="N4" s="31">
        <v>334864197</v>
      </c>
      <c r="O4" s="30" t="s">
        <v>54</v>
      </c>
      <c r="P4" s="52">
        <v>334864</v>
      </c>
      <c r="Q4" s="38" t="s">
        <v>3</v>
      </c>
      <c r="R4" s="53">
        <v>5.2945260352195772E-3</v>
      </c>
      <c r="S4" s="50">
        <v>5.0000000000000001E-3</v>
      </c>
      <c r="T4" s="66"/>
    </row>
    <row r="5" spans="1:20" ht="24" customHeight="1">
      <c r="A5" s="2"/>
      <c r="B5" s="28" t="s">
        <v>5</v>
      </c>
      <c r="C5" s="3"/>
      <c r="D5" s="31">
        <v>282111000</v>
      </c>
      <c r="E5" s="30" t="s">
        <v>54</v>
      </c>
      <c r="F5" s="52">
        <v>282111</v>
      </c>
      <c r="G5" s="38" t="s">
        <v>3</v>
      </c>
      <c r="H5" s="49">
        <v>4.3860438758305132E-3</v>
      </c>
      <c r="I5" s="50">
        <v>4.0000000000000001E-3</v>
      </c>
      <c r="J5" s="32"/>
      <c r="K5" s="2"/>
      <c r="L5" s="35" t="s">
        <v>6</v>
      </c>
      <c r="M5" s="3"/>
      <c r="N5" s="31">
        <v>7326045720</v>
      </c>
      <c r="O5" s="30" t="s">
        <v>54</v>
      </c>
      <c r="P5" s="52">
        <v>7326046</v>
      </c>
      <c r="Q5" s="38" t="s">
        <v>3</v>
      </c>
      <c r="R5" s="53">
        <v>0.11583192365323308</v>
      </c>
      <c r="S5" s="51">
        <v>0.11600000000000001</v>
      </c>
      <c r="T5" s="66"/>
    </row>
    <row r="6" spans="1:20" ht="24" customHeight="1">
      <c r="A6" s="2"/>
      <c r="B6" s="28" t="s">
        <v>7</v>
      </c>
      <c r="C6" s="3"/>
      <c r="D6" s="31">
        <v>3951000</v>
      </c>
      <c r="E6" s="30" t="s">
        <v>54</v>
      </c>
      <c r="F6" s="52">
        <v>3951</v>
      </c>
      <c r="G6" s="38" t="s">
        <v>3</v>
      </c>
      <c r="H6" s="49">
        <v>6.1427095552482383E-5</v>
      </c>
      <c r="I6" s="50">
        <v>0</v>
      </c>
      <c r="J6" s="32"/>
      <c r="K6" s="2"/>
      <c r="L6" s="35" t="s">
        <v>8</v>
      </c>
      <c r="M6" s="3"/>
      <c r="N6" s="31">
        <v>30933082405</v>
      </c>
      <c r="O6" s="30" t="s">
        <v>54</v>
      </c>
      <c r="P6" s="52">
        <v>30933082</v>
      </c>
      <c r="Q6" s="38" t="s">
        <v>3</v>
      </c>
      <c r="R6" s="53">
        <v>0.48908215872289068</v>
      </c>
      <c r="S6" s="51">
        <v>0.48899999999999999</v>
      </c>
      <c r="T6" s="66"/>
    </row>
    <row r="7" spans="1:20" ht="24" customHeight="1">
      <c r="A7" s="2"/>
      <c r="B7" s="28" t="s">
        <v>59</v>
      </c>
      <c r="C7" s="3"/>
      <c r="D7" s="31">
        <v>53214000</v>
      </c>
      <c r="E7" s="30" t="s">
        <v>54</v>
      </c>
      <c r="F7" s="52">
        <v>53214</v>
      </c>
      <c r="G7" s="38" t="s">
        <v>3</v>
      </c>
      <c r="H7" s="49">
        <v>8.2733016014421607E-4</v>
      </c>
      <c r="I7" s="51">
        <v>1E-3</v>
      </c>
      <c r="J7" s="32"/>
      <c r="K7" s="2"/>
      <c r="L7" s="35" t="s">
        <v>10</v>
      </c>
      <c r="M7" s="3"/>
      <c r="N7" s="31">
        <v>4216707357</v>
      </c>
      <c r="O7" s="30" t="s">
        <v>54</v>
      </c>
      <c r="P7" s="52">
        <v>4216707</v>
      </c>
      <c r="Q7" s="38" t="s">
        <v>3</v>
      </c>
      <c r="R7" s="53">
        <v>6.6670245217140808E-2</v>
      </c>
      <c r="S7" s="51">
        <v>6.7000000000000004E-2</v>
      </c>
      <c r="T7" s="66"/>
    </row>
    <row r="8" spans="1:20" ht="24" customHeight="1">
      <c r="A8" s="2"/>
      <c r="B8" s="28" t="s">
        <v>60</v>
      </c>
      <c r="C8" s="3"/>
      <c r="D8" s="31">
        <v>57326000</v>
      </c>
      <c r="E8" s="30" t="s">
        <v>54</v>
      </c>
      <c r="F8" s="52">
        <v>57326</v>
      </c>
      <c r="G8" s="38" t="s">
        <v>3</v>
      </c>
      <c r="H8" s="49">
        <v>8.9126035931197303E-4</v>
      </c>
      <c r="I8" s="50">
        <v>1E-3</v>
      </c>
      <c r="J8" s="32"/>
      <c r="K8" s="2"/>
      <c r="L8" s="35" t="s">
        <v>12</v>
      </c>
      <c r="M8" s="3"/>
      <c r="N8" s="31">
        <v>53554526</v>
      </c>
      <c r="O8" s="30" t="s">
        <v>54</v>
      </c>
      <c r="P8" s="52">
        <v>53555</v>
      </c>
      <c r="Q8" s="38" t="s">
        <v>3</v>
      </c>
      <c r="R8" s="53">
        <v>8.4675671859675713E-4</v>
      </c>
      <c r="S8" s="51">
        <v>1E-3</v>
      </c>
      <c r="T8" s="66"/>
    </row>
    <row r="9" spans="1:20" ht="24" customHeight="1">
      <c r="A9" s="2"/>
      <c r="B9" s="28" t="s">
        <v>65</v>
      </c>
      <c r="C9" s="3"/>
      <c r="D9" s="31">
        <v>221822000</v>
      </c>
      <c r="E9" s="30" t="s">
        <v>54</v>
      </c>
      <c r="F9" s="52">
        <v>221822</v>
      </c>
      <c r="G9" s="38" t="s">
        <v>3</v>
      </c>
      <c r="H9" s="49">
        <v>3.4487170816610347E-3</v>
      </c>
      <c r="I9" s="51">
        <v>3.0000000000000001E-3</v>
      </c>
      <c r="J9" s="32"/>
      <c r="K9" s="2"/>
      <c r="L9" s="35" t="s">
        <v>13</v>
      </c>
      <c r="M9" s="3"/>
      <c r="N9" s="31">
        <v>377049540</v>
      </c>
      <c r="O9" s="30" t="s">
        <v>54</v>
      </c>
      <c r="P9" s="52">
        <v>377050</v>
      </c>
      <c r="Q9" s="38" t="s">
        <v>3</v>
      </c>
      <c r="R9" s="53">
        <v>5.9615277891309354E-3</v>
      </c>
      <c r="S9" s="51">
        <v>6.0000000000000001E-3</v>
      </c>
      <c r="T9" s="66"/>
    </row>
    <row r="10" spans="1:20" ht="24" customHeight="1">
      <c r="A10" s="2"/>
      <c r="B10" s="28" t="s">
        <v>9</v>
      </c>
      <c r="C10" s="3"/>
      <c r="D10" s="31">
        <v>2855087000</v>
      </c>
      <c r="E10" s="30" t="s">
        <v>54</v>
      </c>
      <c r="F10" s="52">
        <v>2855087</v>
      </c>
      <c r="G10" s="38" t="s">
        <v>3</v>
      </c>
      <c r="H10" s="49">
        <v>4.4388686904492602E-2</v>
      </c>
      <c r="I10" s="51">
        <v>4.3999999999999997E-2</v>
      </c>
      <c r="J10" s="32"/>
      <c r="K10" s="2"/>
      <c r="L10" s="36" t="s">
        <v>14</v>
      </c>
      <c r="M10" s="3"/>
      <c r="N10" s="31">
        <v>1104113373</v>
      </c>
      <c r="O10" s="30" t="s">
        <v>54</v>
      </c>
      <c r="P10" s="52">
        <v>1104113</v>
      </c>
      <c r="Q10" s="38" t="s">
        <v>3</v>
      </c>
      <c r="R10" s="53">
        <v>1.7457102060312226E-2</v>
      </c>
      <c r="S10" s="51">
        <v>1.7000000000000001E-2</v>
      </c>
      <c r="T10" s="66"/>
    </row>
    <row r="11" spans="1:20" ht="24" customHeight="1">
      <c r="A11" s="2"/>
      <c r="B11" s="28" t="s">
        <v>11</v>
      </c>
      <c r="C11" s="3"/>
      <c r="D11" s="31">
        <v>30197133</v>
      </c>
      <c r="E11" s="30" t="s">
        <v>54</v>
      </c>
      <c r="F11" s="52">
        <v>30197</v>
      </c>
      <c r="G11" s="38" t="s">
        <v>3</v>
      </c>
      <c r="H11" s="49">
        <v>4.6947962652450282E-4</v>
      </c>
      <c r="I11" s="51">
        <v>1E-3</v>
      </c>
      <c r="J11" s="32"/>
      <c r="K11" s="2"/>
      <c r="L11" s="35" t="s">
        <v>16</v>
      </c>
      <c r="M11" s="3"/>
      <c r="N11" s="31">
        <v>1363348857</v>
      </c>
      <c r="O11" s="30" t="s">
        <v>54</v>
      </c>
      <c r="P11" s="52">
        <v>1363349</v>
      </c>
      <c r="Q11" s="38" t="s">
        <v>3</v>
      </c>
      <c r="R11" s="49">
        <v>2.1555875745349083E-2</v>
      </c>
      <c r="S11" s="51">
        <v>2.1999999999999999E-2</v>
      </c>
      <c r="T11" s="66"/>
    </row>
    <row r="12" spans="1:20" ht="24" customHeight="1">
      <c r="A12" s="2"/>
      <c r="B12" s="28" t="s">
        <v>63</v>
      </c>
      <c r="C12" s="3"/>
      <c r="D12" s="31">
        <v>27452000</v>
      </c>
      <c r="E12" s="30" t="s">
        <v>54</v>
      </c>
      <c r="F12" s="52">
        <v>27452</v>
      </c>
      <c r="G12" s="38" t="s">
        <v>64</v>
      </c>
      <c r="H12" s="49">
        <v>4.2680248724544332E-4</v>
      </c>
      <c r="I12" s="69">
        <v>0</v>
      </c>
      <c r="J12" s="32"/>
      <c r="K12" s="2"/>
      <c r="L12" s="35" t="s">
        <v>18</v>
      </c>
      <c r="M12" s="3"/>
      <c r="N12" s="31">
        <v>3737964425</v>
      </c>
      <c r="O12" s="30" t="s">
        <v>54</v>
      </c>
      <c r="P12" s="52">
        <v>3737964</v>
      </c>
      <c r="Q12" s="38" t="s">
        <v>3</v>
      </c>
      <c r="R12" s="49">
        <v>5.9100852037583952E-2</v>
      </c>
      <c r="S12" s="51">
        <v>5.8999999999999997E-2</v>
      </c>
      <c r="T12" s="66"/>
    </row>
    <row r="13" spans="1:20" ht="24" customHeight="1">
      <c r="A13" s="2"/>
      <c r="B13" s="13" t="s">
        <v>15</v>
      </c>
      <c r="C13" s="3"/>
      <c r="D13" s="31">
        <v>15949000</v>
      </c>
      <c r="E13" s="30" t="s">
        <v>54</v>
      </c>
      <c r="F13" s="52">
        <v>15949</v>
      </c>
      <c r="G13" s="38" t="s">
        <v>3</v>
      </c>
      <c r="H13" s="49">
        <v>2.4796273018641904E-4</v>
      </c>
      <c r="I13" s="50">
        <v>0</v>
      </c>
      <c r="J13" s="32"/>
      <c r="K13" s="2"/>
      <c r="L13" s="35" t="s">
        <v>20</v>
      </c>
      <c r="M13" s="3"/>
      <c r="N13" s="31">
        <v>1460413255</v>
      </c>
      <c r="O13" s="30" t="s">
        <v>54</v>
      </c>
      <c r="P13" s="52">
        <v>1460413</v>
      </c>
      <c r="Q13" s="38" t="s">
        <v>3</v>
      </c>
      <c r="R13" s="49">
        <v>2.3090552136608083E-2</v>
      </c>
      <c r="S13" s="51">
        <v>2.3E-2</v>
      </c>
      <c r="T13" s="66"/>
    </row>
    <row r="14" spans="1:20" ht="24" customHeight="1">
      <c r="A14" s="2"/>
      <c r="B14" s="28" t="s">
        <v>49</v>
      </c>
      <c r="C14" s="3"/>
      <c r="D14" s="31">
        <v>105127000</v>
      </c>
      <c r="E14" s="30" t="s">
        <v>54</v>
      </c>
      <c r="F14" s="52">
        <v>105127</v>
      </c>
      <c r="G14" s="38" t="s">
        <v>3</v>
      </c>
      <c r="H14" s="49">
        <v>1.6344333774097231E-3</v>
      </c>
      <c r="I14" s="51">
        <v>2E-3</v>
      </c>
      <c r="J14" s="32"/>
      <c r="K14" s="2"/>
      <c r="L14" s="35" t="s">
        <v>22</v>
      </c>
      <c r="M14" s="3"/>
      <c r="N14" s="31">
        <v>8350359231</v>
      </c>
      <c r="O14" s="30" t="s">
        <v>54</v>
      </c>
      <c r="P14" s="52">
        <v>8350359</v>
      </c>
      <c r="Q14" s="38" t="s">
        <v>3</v>
      </c>
      <c r="R14" s="49">
        <v>0.1320273099793651</v>
      </c>
      <c r="S14" s="51">
        <v>0.13200000000000001</v>
      </c>
      <c r="T14" s="66"/>
    </row>
    <row r="15" spans="1:20" ht="24" customHeight="1">
      <c r="A15" s="2"/>
      <c r="B15" s="28" t="s">
        <v>17</v>
      </c>
      <c r="C15" s="3"/>
      <c r="D15" s="31">
        <v>10526103000</v>
      </c>
      <c r="E15" s="30" t="s">
        <v>54</v>
      </c>
      <c r="F15" s="52">
        <v>10526103</v>
      </c>
      <c r="G15" s="38" t="s">
        <v>3</v>
      </c>
      <c r="H15" s="49">
        <v>0.16365171723013705</v>
      </c>
      <c r="I15" s="50">
        <v>0.16400000000000001</v>
      </c>
      <c r="J15" s="32"/>
      <c r="K15" s="2"/>
      <c r="L15" s="35" t="s">
        <v>24</v>
      </c>
      <c r="M15" s="3"/>
      <c r="N15" s="31">
        <v>138205468</v>
      </c>
      <c r="O15" s="30" t="s">
        <v>54</v>
      </c>
      <c r="P15" s="52">
        <v>138205</v>
      </c>
      <c r="Q15" s="38" t="s">
        <v>3</v>
      </c>
      <c r="R15" s="49">
        <v>2.1851556772227582E-3</v>
      </c>
      <c r="S15" s="51">
        <v>2E-3</v>
      </c>
      <c r="T15" s="66"/>
    </row>
    <row r="16" spans="1:20" ht="24" customHeight="1">
      <c r="A16" s="2"/>
      <c r="B16" s="28" t="s">
        <v>19</v>
      </c>
      <c r="C16" s="3"/>
      <c r="D16" s="31">
        <v>14279000</v>
      </c>
      <c r="E16" s="30" t="s">
        <v>54</v>
      </c>
      <c r="F16" s="52">
        <v>14279</v>
      </c>
      <c r="G16" s="38" t="s">
        <v>3</v>
      </c>
      <c r="H16" s="49">
        <v>2.2199886038822982E-4</v>
      </c>
      <c r="I16" s="50">
        <v>0</v>
      </c>
      <c r="J16" s="32"/>
      <c r="K16" s="2"/>
      <c r="L16" s="35" t="s">
        <v>26</v>
      </c>
      <c r="M16" s="3"/>
      <c r="N16" s="31">
        <v>3851503029</v>
      </c>
      <c r="O16" s="30" t="s">
        <v>54</v>
      </c>
      <c r="P16" s="52">
        <v>3851503</v>
      </c>
      <c r="Q16" s="38" t="s">
        <v>3</v>
      </c>
      <c r="R16" s="53">
        <v>6.0896014227346945E-2</v>
      </c>
      <c r="S16" s="51">
        <v>6.0999999999999999E-2</v>
      </c>
      <c r="T16" s="66"/>
    </row>
    <row r="17" spans="1:20" ht="24" customHeight="1">
      <c r="A17" s="2"/>
      <c r="B17" s="28" t="s">
        <v>21</v>
      </c>
      <c r="C17" s="3"/>
      <c r="D17" s="31">
        <v>217355011</v>
      </c>
      <c r="E17" s="30" t="s">
        <v>54</v>
      </c>
      <c r="F17" s="52">
        <v>217355</v>
      </c>
      <c r="G17" s="38" t="s">
        <v>3</v>
      </c>
      <c r="H17" s="49">
        <v>3.3792676167577348E-3</v>
      </c>
      <c r="I17" s="50">
        <v>3.0000000000000001E-3</v>
      </c>
      <c r="J17" s="32"/>
      <c r="K17" s="2"/>
      <c r="L17" s="35" t="s">
        <v>28</v>
      </c>
      <c r="M17" s="3"/>
      <c r="N17" s="31">
        <v>0</v>
      </c>
      <c r="O17" s="30" t="s">
        <v>54</v>
      </c>
      <c r="P17" s="52">
        <v>0</v>
      </c>
      <c r="Q17" s="38" t="s">
        <v>3</v>
      </c>
      <c r="R17" s="53">
        <v>0</v>
      </c>
      <c r="S17" s="50">
        <v>0</v>
      </c>
      <c r="T17" s="66"/>
    </row>
    <row r="18" spans="1:20" ht="24" customHeight="1">
      <c r="A18" s="2"/>
      <c r="B18" s="28" t="s">
        <v>23</v>
      </c>
      <c r="C18" s="3"/>
      <c r="D18" s="31">
        <v>889878259</v>
      </c>
      <c r="E18" s="30" t="s">
        <v>54</v>
      </c>
      <c r="F18" s="52">
        <v>889878</v>
      </c>
      <c r="G18" s="38" t="s">
        <v>3</v>
      </c>
      <c r="H18" s="49">
        <v>1.3835135645672469E-2</v>
      </c>
      <c r="I18" s="50">
        <v>1.4E-2</v>
      </c>
      <c r="J18" s="32"/>
      <c r="K18" s="2"/>
      <c r="L18" s="35" t="s">
        <v>30</v>
      </c>
      <c r="M18" s="3"/>
      <c r="N18" s="31">
        <v>0</v>
      </c>
      <c r="O18" s="30" t="s">
        <v>54</v>
      </c>
      <c r="P18" s="52">
        <v>0</v>
      </c>
      <c r="Q18" s="38" t="s">
        <v>3</v>
      </c>
      <c r="R18" s="53">
        <v>0</v>
      </c>
      <c r="S18" s="50">
        <v>0</v>
      </c>
      <c r="T18" s="66"/>
    </row>
    <row r="19" spans="1:20" ht="24" customHeight="1">
      <c r="A19" s="2"/>
      <c r="B19" s="28" t="s">
        <v>25</v>
      </c>
      <c r="C19" s="3"/>
      <c r="D19" s="31">
        <v>16512207174</v>
      </c>
      <c r="E19" s="30" t="s">
        <v>54</v>
      </c>
      <c r="F19" s="52">
        <v>16512207</v>
      </c>
      <c r="G19" s="38" t="s">
        <v>3</v>
      </c>
      <c r="H19" s="49">
        <v>0.25671903750224462</v>
      </c>
      <c r="I19" s="50">
        <v>0.25700000000000001</v>
      </c>
      <c r="J19" s="32"/>
      <c r="K19" s="2"/>
      <c r="L19" s="35"/>
      <c r="M19" s="3"/>
      <c r="N19" s="31"/>
      <c r="O19" s="30"/>
      <c r="P19" s="52"/>
      <c r="Q19" s="38"/>
      <c r="R19" s="38"/>
      <c r="S19" s="50"/>
    </row>
    <row r="20" spans="1:20" ht="24" customHeight="1">
      <c r="A20" s="2"/>
      <c r="B20" s="28" t="s">
        <v>27</v>
      </c>
      <c r="C20" s="3"/>
      <c r="D20" s="31">
        <v>5078097390</v>
      </c>
      <c r="E20" s="30" t="s">
        <v>54</v>
      </c>
      <c r="F20" s="52">
        <v>5078097</v>
      </c>
      <c r="G20" s="38" t="s">
        <v>3</v>
      </c>
      <c r="H20" s="49">
        <v>7.8950328940464221E-2</v>
      </c>
      <c r="I20" s="50">
        <v>7.9000000000000001E-2</v>
      </c>
      <c r="J20" s="32"/>
      <c r="K20" s="2"/>
      <c r="L20" s="35"/>
      <c r="M20" s="3"/>
      <c r="N20" s="31"/>
      <c r="O20" s="30"/>
      <c r="P20" s="52"/>
      <c r="Q20" s="38"/>
      <c r="R20" s="38"/>
      <c r="S20" s="50"/>
    </row>
    <row r="21" spans="1:20" ht="24" customHeight="1">
      <c r="A21" s="2"/>
      <c r="B21" s="28" t="s">
        <v>29</v>
      </c>
      <c r="C21" s="3"/>
      <c r="D21" s="31">
        <v>451292499</v>
      </c>
      <c r="E21" s="30" t="s">
        <v>54</v>
      </c>
      <c r="F21" s="52">
        <v>451293</v>
      </c>
      <c r="G21" s="38" t="s">
        <v>3</v>
      </c>
      <c r="H21" s="49">
        <v>7.0163549058887458E-3</v>
      </c>
      <c r="I21" s="50">
        <v>7.0000000000000001E-3</v>
      </c>
      <c r="J21" s="32"/>
      <c r="K21" s="2"/>
      <c r="L21" s="35"/>
      <c r="M21" s="3"/>
      <c r="N21" s="31"/>
      <c r="O21" s="30"/>
      <c r="P21" s="52"/>
      <c r="Q21" s="38"/>
      <c r="R21" s="38"/>
      <c r="S21" s="50"/>
    </row>
    <row r="22" spans="1:20" ht="24" customHeight="1">
      <c r="A22" s="2"/>
      <c r="B22" s="28" t="s">
        <v>31</v>
      </c>
      <c r="C22" s="3"/>
      <c r="D22" s="31">
        <v>1017930698</v>
      </c>
      <c r="E22" s="30" t="s">
        <v>54</v>
      </c>
      <c r="F22" s="52">
        <v>1017931</v>
      </c>
      <c r="G22" s="38" t="s">
        <v>3</v>
      </c>
      <c r="H22" s="49">
        <v>1.5826004759006314E-2</v>
      </c>
      <c r="I22" s="50">
        <v>1.6E-2</v>
      </c>
      <c r="J22" s="32"/>
      <c r="K22" s="2"/>
      <c r="L22" s="35"/>
      <c r="M22" s="3"/>
      <c r="N22" s="31"/>
      <c r="O22" s="30"/>
      <c r="P22" s="52"/>
      <c r="Q22" s="38"/>
      <c r="R22" s="38"/>
      <c r="S22" s="50"/>
    </row>
    <row r="23" spans="1:20" ht="24" customHeight="1">
      <c r="A23" s="2"/>
      <c r="B23" s="28" t="s">
        <v>32</v>
      </c>
      <c r="C23" s="3"/>
      <c r="D23" s="31">
        <v>3341181772</v>
      </c>
      <c r="E23" s="30" t="s">
        <v>54</v>
      </c>
      <c r="F23" s="52">
        <v>3341182</v>
      </c>
      <c r="G23" s="38" t="s">
        <v>3</v>
      </c>
      <c r="H23" s="49">
        <v>5.1946116419193673E-2</v>
      </c>
      <c r="I23" s="50">
        <v>5.1999999999999998E-2</v>
      </c>
      <c r="J23" s="32"/>
      <c r="K23" s="2"/>
      <c r="L23" s="35"/>
      <c r="M23" s="3"/>
      <c r="N23" s="31"/>
      <c r="O23" s="30"/>
      <c r="P23" s="52"/>
      <c r="Q23" s="38"/>
      <c r="R23" s="38"/>
      <c r="S23" s="50"/>
    </row>
    <row r="24" spans="1:20" ht="24" customHeight="1">
      <c r="A24" s="2"/>
      <c r="B24" s="28" t="s">
        <v>33</v>
      </c>
      <c r="C24" s="3"/>
      <c r="D24" s="31">
        <v>1095703382</v>
      </c>
      <c r="E24" s="30" t="s">
        <v>54</v>
      </c>
      <c r="F24" s="52">
        <v>1095703</v>
      </c>
      <c r="G24" s="38" t="s">
        <v>3</v>
      </c>
      <c r="H24" s="49">
        <v>1.7035143730230729E-2</v>
      </c>
      <c r="I24" s="50">
        <v>1.7000000000000001E-2</v>
      </c>
      <c r="J24" s="32"/>
      <c r="K24" s="2"/>
      <c r="L24" s="35"/>
      <c r="M24" s="3"/>
      <c r="N24" s="31"/>
      <c r="O24" s="30"/>
      <c r="P24" s="52"/>
      <c r="Q24" s="38"/>
      <c r="R24" s="38"/>
      <c r="S24" s="50"/>
    </row>
    <row r="25" spans="1:20" ht="24" customHeight="1">
      <c r="A25" s="2"/>
      <c r="B25" s="28" t="s">
        <v>34</v>
      </c>
      <c r="C25" s="3"/>
      <c r="D25" s="31">
        <v>1735042391</v>
      </c>
      <c r="E25" s="30" t="s">
        <v>54</v>
      </c>
      <c r="F25" s="52">
        <v>1735042</v>
      </c>
      <c r="G25" s="38" t="s">
        <v>3</v>
      </c>
      <c r="H25" s="49">
        <v>2.6975092564305275E-2</v>
      </c>
      <c r="I25" s="50">
        <v>2.7E-2</v>
      </c>
      <c r="J25" s="32"/>
      <c r="K25" s="2"/>
      <c r="L25" s="35"/>
      <c r="M25" s="3"/>
      <c r="N25" s="31"/>
      <c r="O25" s="30"/>
      <c r="P25" s="62"/>
      <c r="Q25" s="38"/>
      <c r="R25" s="38"/>
      <c r="S25" s="50"/>
    </row>
    <row r="26" spans="1:20" ht="24" customHeight="1">
      <c r="A26" s="2"/>
      <c r="B26" s="28" t="s">
        <v>35</v>
      </c>
      <c r="C26" s="3"/>
      <c r="D26" s="31">
        <v>4860813000</v>
      </c>
      <c r="E26" s="30" t="s">
        <v>54</v>
      </c>
      <c r="F26" s="52">
        <v>4860813</v>
      </c>
      <c r="G26" s="38" t="s">
        <v>3</v>
      </c>
      <c r="H26" s="49">
        <v>7.5572165176853598E-2</v>
      </c>
      <c r="I26" s="50">
        <v>7.5999999999999998E-2</v>
      </c>
      <c r="J26" s="32"/>
      <c r="K26" s="2"/>
      <c r="L26" s="35"/>
      <c r="M26" s="3"/>
      <c r="N26" s="31"/>
      <c r="O26" s="30"/>
      <c r="P26" s="62"/>
      <c r="Q26" s="38"/>
      <c r="R26" s="38"/>
      <c r="S26" s="50"/>
    </row>
    <row r="27" spans="1:20" ht="24" customHeight="1">
      <c r="A27" s="2"/>
      <c r="B27" s="28" t="s">
        <v>66</v>
      </c>
      <c r="C27" s="3"/>
      <c r="D27" s="31">
        <v>1354729</v>
      </c>
      <c r="E27" s="30" t="s">
        <v>54</v>
      </c>
      <c r="F27" s="52">
        <v>1355</v>
      </c>
      <c r="G27" s="38" t="s">
        <v>3</v>
      </c>
      <c r="H27" s="49">
        <v>2.1066493159608614E-5</v>
      </c>
      <c r="I27" s="50">
        <v>0</v>
      </c>
      <c r="J27" s="32"/>
      <c r="K27" s="2"/>
      <c r="L27" s="35"/>
      <c r="M27" s="3"/>
      <c r="N27" s="31"/>
      <c r="O27" s="30"/>
      <c r="P27" s="62"/>
      <c r="Q27" s="38"/>
      <c r="R27" s="38"/>
      <c r="S27" s="69"/>
    </row>
    <row r="28" spans="1:20" s="61" customFormat="1" ht="24" customHeight="1">
      <c r="A28" s="56"/>
      <c r="B28" s="57" t="s">
        <v>36</v>
      </c>
      <c r="C28" s="58"/>
      <c r="D28" s="59">
        <v>64320150777</v>
      </c>
      <c r="E28" s="60" t="s">
        <v>54</v>
      </c>
      <c r="F28" s="54">
        <v>64320150</v>
      </c>
      <c r="G28" s="42" t="s">
        <v>3</v>
      </c>
      <c r="H28" s="63">
        <v>0.99997893350684042</v>
      </c>
      <c r="I28" s="55">
        <v>1.0000000000000002</v>
      </c>
      <c r="J28" s="32"/>
      <c r="K28" s="56"/>
      <c r="L28" s="57" t="s">
        <v>36</v>
      </c>
      <c r="M28" s="58"/>
      <c r="N28" s="59">
        <v>63247211383</v>
      </c>
      <c r="O28" s="60" t="s">
        <v>54</v>
      </c>
      <c r="P28" s="54">
        <v>63247210</v>
      </c>
      <c r="Q28" s="42" t="s">
        <v>3</v>
      </c>
      <c r="R28" s="63">
        <v>1.0000000000000002</v>
      </c>
      <c r="S28" s="55">
        <v>1</v>
      </c>
    </row>
  </sheetData>
  <mergeCells count="1">
    <mergeCell ref="F3:G3"/>
  </mergeCells>
  <phoneticPr fontId="10"/>
  <printOptions horizontalCentered="1" gridLinesSet="0"/>
  <pageMargins left="1.3779527559055118" right="1.3779527559055118" top="0.86614173228346458" bottom="0.51181102362204722" header="0.51181102362204722" footer="0.31496062992125984"/>
  <pageSetup paperSize="9" scale="76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216"/>
  <sheetViews>
    <sheetView showGridLines="0" view="pageBreakPreview" zoomScaleNormal="100" zoomScaleSheetLayoutView="100" workbookViewId="0">
      <selection activeCell="J25" sqref="J25:Q25"/>
    </sheetView>
  </sheetViews>
  <sheetFormatPr defaultColWidth="9" defaultRowHeight="13"/>
  <cols>
    <col min="1" max="34" width="2.6328125" style="413" customWidth="1"/>
    <col min="35" max="256" width="9" style="413"/>
    <col min="257" max="290" width="2.6328125" style="413" customWidth="1"/>
    <col min="291" max="512" width="9" style="413"/>
    <col min="513" max="546" width="2.6328125" style="413" customWidth="1"/>
    <col min="547" max="768" width="9" style="413"/>
    <col min="769" max="802" width="2.6328125" style="413" customWidth="1"/>
    <col min="803" max="1024" width="9" style="413"/>
    <col min="1025" max="1058" width="2.6328125" style="413" customWidth="1"/>
    <col min="1059" max="1280" width="9" style="413"/>
    <col min="1281" max="1314" width="2.6328125" style="413" customWidth="1"/>
    <col min="1315" max="1536" width="9" style="413"/>
    <col min="1537" max="1570" width="2.6328125" style="413" customWidth="1"/>
    <col min="1571" max="1792" width="9" style="413"/>
    <col min="1793" max="1826" width="2.6328125" style="413" customWidth="1"/>
    <col min="1827" max="2048" width="9" style="413"/>
    <col min="2049" max="2082" width="2.6328125" style="413" customWidth="1"/>
    <col min="2083" max="2304" width="9" style="413"/>
    <col min="2305" max="2338" width="2.6328125" style="413" customWidth="1"/>
    <col min="2339" max="2560" width="9" style="413"/>
    <col min="2561" max="2594" width="2.6328125" style="413" customWidth="1"/>
    <col min="2595" max="2816" width="9" style="413"/>
    <col min="2817" max="2850" width="2.6328125" style="413" customWidth="1"/>
    <col min="2851" max="3072" width="9" style="413"/>
    <col min="3073" max="3106" width="2.6328125" style="413" customWidth="1"/>
    <col min="3107" max="3328" width="9" style="413"/>
    <col min="3329" max="3362" width="2.6328125" style="413" customWidth="1"/>
    <col min="3363" max="3584" width="9" style="413"/>
    <col min="3585" max="3618" width="2.6328125" style="413" customWidth="1"/>
    <col min="3619" max="3840" width="9" style="413"/>
    <col min="3841" max="3874" width="2.6328125" style="413" customWidth="1"/>
    <col min="3875" max="4096" width="9" style="413"/>
    <col min="4097" max="4130" width="2.6328125" style="413" customWidth="1"/>
    <col min="4131" max="4352" width="9" style="413"/>
    <col min="4353" max="4386" width="2.6328125" style="413" customWidth="1"/>
    <col min="4387" max="4608" width="9" style="413"/>
    <col min="4609" max="4642" width="2.6328125" style="413" customWidth="1"/>
    <col min="4643" max="4864" width="9" style="413"/>
    <col min="4865" max="4898" width="2.6328125" style="413" customWidth="1"/>
    <col min="4899" max="5120" width="9" style="413"/>
    <col min="5121" max="5154" width="2.6328125" style="413" customWidth="1"/>
    <col min="5155" max="5376" width="9" style="413"/>
    <col min="5377" max="5410" width="2.6328125" style="413" customWidth="1"/>
    <col min="5411" max="5632" width="9" style="413"/>
    <col min="5633" max="5666" width="2.6328125" style="413" customWidth="1"/>
    <col min="5667" max="5888" width="9" style="413"/>
    <col min="5889" max="5922" width="2.6328125" style="413" customWidth="1"/>
    <col min="5923" max="6144" width="9" style="413"/>
    <col min="6145" max="6178" width="2.6328125" style="413" customWidth="1"/>
    <col min="6179" max="6400" width="9" style="413"/>
    <col min="6401" max="6434" width="2.6328125" style="413" customWidth="1"/>
    <col min="6435" max="6656" width="9" style="413"/>
    <col min="6657" max="6690" width="2.6328125" style="413" customWidth="1"/>
    <col min="6691" max="6912" width="9" style="413"/>
    <col min="6913" max="6946" width="2.6328125" style="413" customWidth="1"/>
    <col min="6947" max="7168" width="9" style="413"/>
    <col min="7169" max="7202" width="2.6328125" style="413" customWidth="1"/>
    <col min="7203" max="7424" width="9" style="413"/>
    <col min="7425" max="7458" width="2.6328125" style="413" customWidth="1"/>
    <col min="7459" max="7680" width="9" style="413"/>
    <col min="7681" max="7714" width="2.6328125" style="413" customWidth="1"/>
    <col min="7715" max="7936" width="9" style="413"/>
    <col min="7937" max="7970" width="2.6328125" style="413" customWidth="1"/>
    <col min="7971" max="8192" width="9" style="413"/>
    <col min="8193" max="8226" width="2.6328125" style="413" customWidth="1"/>
    <col min="8227" max="8448" width="9" style="413"/>
    <col min="8449" max="8482" width="2.6328125" style="413" customWidth="1"/>
    <col min="8483" max="8704" width="9" style="413"/>
    <col min="8705" max="8738" width="2.6328125" style="413" customWidth="1"/>
    <col min="8739" max="8960" width="9" style="413"/>
    <col min="8961" max="8994" width="2.6328125" style="413" customWidth="1"/>
    <col min="8995" max="9216" width="9" style="413"/>
    <col min="9217" max="9250" width="2.6328125" style="413" customWidth="1"/>
    <col min="9251" max="9472" width="9" style="413"/>
    <col min="9473" max="9506" width="2.6328125" style="413" customWidth="1"/>
    <col min="9507" max="9728" width="9" style="413"/>
    <col min="9729" max="9762" width="2.6328125" style="413" customWidth="1"/>
    <col min="9763" max="9984" width="9" style="413"/>
    <col min="9985" max="10018" width="2.6328125" style="413" customWidth="1"/>
    <col min="10019" max="10240" width="9" style="413"/>
    <col min="10241" max="10274" width="2.6328125" style="413" customWidth="1"/>
    <col min="10275" max="10496" width="9" style="413"/>
    <col min="10497" max="10530" width="2.6328125" style="413" customWidth="1"/>
    <col min="10531" max="10752" width="9" style="413"/>
    <col min="10753" max="10786" width="2.6328125" style="413" customWidth="1"/>
    <col min="10787" max="11008" width="9" style="413"/>
    <col min="11009" max="11042" width="2.6328125" style="413" customWidth="1"/>
    <col min="11043" max="11264" width="9" style="413"/>
    <col min="11265" max="11298" width="2.6328125" style="413" customWidth="1"/>
    <col min="11299" max="11520" width="9" style="413"/>
    <col min="11521" max="11554" width="2.6328125" style="413" customWidth="1"/>
    <col min="11555" max="11776" width="9" style="413"/>
    <col min="11777" max="11810" width="2.6328125" style="413" customWidth="1"/>
    <col min="11811" max="12032" width="9" style="413"/>
    <col min="12033" max="12066" width="2.6328125" style="413" customWidth="1"/>
    <col min="12067" max="12288" width="9" style="413"/>
    <col min="12289" max="12322" width="2.6328125" style="413" customWidth="1"/>
    <col min="12323" max="12544" width="9" style="413"/>
    <col min="12545" max="12578" width="2.6328125" style="413" customWidth="1"/>
    <col min="12579" max="12800" width="9" style="413"/>
    <col min="12801" max="12834" width="2.6328125" style="413" customWidth="1"/>
    <col min="12835" max="13056" width="9" style="413"/>
    <col min="13057" max="13090" width="2.6328125" style="413" customWidth="1"/>
    <col min="13091" max="13312" width="9" style="413"/>
    <col min="13313" max="13346" width="2.6328125" style="413" customWidth="1"/>
    <col min="13347" max="13568" width="9" style="413"/>
    <col min="13569" max="13602" width="2.6328125" style="413" customWidth="1"/>
    <col min="13603" max="13824" width="9" style="413"/>
    <col min="13825" max="13858" width="2.6328125" style="413" customWidth="1"/>
    <col min="13859" max="14080" width="9" style="413"/>
    <col min="14081" max="14114" width="2.6328125" style="413" customWidth="1"/>
    <col min="14115" max="14336" width="9" style="413"/>
    <col min="14337" max="14370" width="2.6328125" style="413" customWidth="1"/>
    <col min="14371" max="14592" width="9" style="413"/>
    <col min="14593" max="14626" width="2.6328125" style="413" customWidth="1"/>
    <col min="14627" max="14848" width="9" style="413"/>
    <col min="14849" max="14882" width="2.6328125" style="413" customWidth="1"/>
    <col min="14883" max="15104" width="9" style="413"/>
    <col min="15105" max="15138" width="2.6328125" style="413" customWidth="1"/>
    <col min="15139" max="15360" width="9" style="413"/>
    <col min="15361" max="15394" width="2.6328125" style="413" customWidth="1"/>
    <col min="15395" max="15616" width="9" style="413"/>
    <col min="15617" max="15650" width="2.6328125" style="413" customWidth="1"/>
    <col min="15651" max="15872" width="9" style="413"/>
    <col min="15873" max="15906" width="2.6328125" style="413" customWidth="1"/>
    <col min="15907" max="16128" width="9" style="413"/>
    <col min="16129" max="16162" width="2.6328125" style="413" customWidth="1"/>
    <col min="16163" max="16384" width="9" style="413"/>
  </cols>
  <sheetData>
    <row r="1" spans="1:33" s="413" customFormat="1" ht="16.5">
      <c r="A1" s="412" t="s">
        <v>180</v>
      </c>
    </row>
    <row r="2" spans="1:33" s="413" customFormat="1"/>
    <row r="3" spans="1:33" s="413" customFormat="1" ht="14">
      <c r="A3" s="414" t="s">
        <v>337</v>
      </c>
    </row>
    <row r="4" spans="1:33" s="413" customFormat="1" ht="14">
      <c r="A4" s="414"/>
    </row>
    <row r="5" spans="1:33" s="413" customFormat="1" ht="15" customHeight="1">
      <c r="A5" s="415" t="s">
        <v>338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</row>
    <row r="6" spans="1:33" s="413" customFormat="1" ht="15" customHeight="1">
      <c r="A6" s="415"/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</row>
    <row r="7" spans="1:33" s="413" customFormat="1" ht="15" customHeight="1">
      <c r="A7" s="415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</row>
    <row r="8" spans="1:33" s="413" customFormat="1" ht="15" customHeight="1">
      <c r="A8" s="415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</row>
    <row r="9" spans="1:33" s="413" customFormat="1" ht="15" customHeight="1">
      <c r="A9" s="415"/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</row>
    <row r="10" spans="1:33" s="413" customFormat="1" ht="15" customHeight="1">
      <c r="A10" s="415"/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5"/>
      <c r="AF10" s="415"/>
      <c r="AG10" s="415"/>
    </row>
    <row r="11" spans="1:33" s="413" customFormat="1" ht="15" customHeight="1">
      <c r="A11" s="415"/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  <c r="AE11" s="415"/>
      <c r="AF11" s="415"/>
      <c r="AG11" s="415"/>
    </row>
    <row r="12" spans="1:33" s="413" customFormat="1" ht="15" customHeight="1">
      <c r="A12" s="415"/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5"/>
      <c r="AF12" s="415"/>
      <c r="AG12" s="415"/>
    </row>
    <row r="13" spans="1:33" s="413" customFormat="1" ht="15" customHeight="1">
      <c r="A13" s="415"/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  <c r="AF13" s="415"/>
      <c r="AG13" s="415"/>
    </row>
    <row r="14" spans="1:33" s="413" customFormat="1" ht="15" customHeight="1">
      <c r="A14" s="416"/>
      <c r="B14" s="416"/>
      <c r="C14" s="416"/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</row>
    <row r="15" spans="1:33" s="413" customFormat="1">
      <c r="A15" s="417" t="s">
        <v>181</v>
      </c>
      <c r="AG15" s="418"/>
    </row>
    <row r="16" spans="1:33" s="413" customFormat="1" ht="22" customHeight="1">
      <c r="A16" s="419" t="s">
        <v>182</v>
      </c>
      <c r="B16" s="420"/>
      <c r="C16" s="420"/>
      <c r="D16" s="420"/>
      <c r="E16" s="420"/>
      <c r="F16" s="420"/>
      <c r="G16" s="420"/>
      <c r="H16" s="420"/>
      <c r="I16" s="421"/>
      <c r="J16" s="422" t="s">
        <v>183</v>
      </c>
      <c r="K16" s="422"/>
      <c r="L16" s="422"/>
      <c r="M16" s="422"/>
      <c r="N16" s="422"/>
      <c r="O16" s="422"/>
      <c r="P16" s="422"/>
      <c r="Q16" s="423"/>
      <c r="R16" s="424"/>
      <c r="S16" s="424"/>
      <c r="T16" s="424"/>
      <c r="U16" s="424"/>
      <c r="V16" s="424"/>
      <c r="W16" s="424"/>
      <c r="X16" s="424"/>
      <c r="Y16" s="425"/>
      <c r="Z16" s="422" t="s">
        <v>184</v>
      </c>
      <c r="AA16" s="422"/>
      <c r="AB16" s="422"/>
      <c r="AC16" s="422"/>
      <c r="AD16" s="422"/>
      <c r="AE16" s="422"/>
      <c r="AF16" s="422"/>
      <c r="AG16" s="426"/>
    </row>
    <row r="17" spans="1:33" s="413" customFormat="1" ht="22" customHeight="1">
      <c r="A17" s="427"/>
      <c r="B17" s="428"/>
      <c r="C17" s="428"/>
      <c r="D17" s="428"/>
      <c r="E17" s="428"/>
      <c r="F17" s="428"/>
      <c r="G17" s="428"/>
      <c r="H17" s="428"/>
      <c r="I17" s="429"/>
      <c r="J17" s="430"/>
      <c r="K17" s="430"/>
      <c r="L17" s="430"/>
      <c r="M17" s="430"/>
      <c r="N17" s="430"/>
      <c r="O17" s="430"/>
      <c r="P17" s="430"/>
      <c r="Q17" s="430"/>
      <c r="R17" s="431" t="s">
        <v>185</v>
      </c>
      <c r="S17" s="432"/>
      <c r="T17" s="432"/>
      <c r="U17" s="432"/>
      <c r="V17" s="432"/>
      <c r="W17" s="432"/>
      <c r="X17" s="432"/>
      <c r="Y17" s="433"/>
      <c r="Z17" s="430"/>
      <c r="AA17" s="430"/>
      <c r="AB17" s="430"/>
      <c r="AC17" s="430"/>
      <c r="AD17" s="430"/>
      <c r="AE17" s="430"/>
      <c r="AF17" s="430"/>
      <c r="AG17" s="434"/>
    </row>
    <row r="18" spans="1:33" s="413" customFormat="1" ht="34.5" customHeight="1">
      <c r="A18" s="435" t="s">
        <v>339</v>
      </c>
      <c r="B18" s="436"/>
      <c r="C18" s="436"/>
      <c r="D18" s="436"/>
      <c r="E18" s="436"/>
      <c r="F18" s="436"/>
      <c r="G18" s="436"/>
      <c r="H18" s="436"/>
      <c r="I18" s="436"/>
      <c r="J18" s="437">
        <v>15234697</v>
      </c>
      <c r="K18" s="437"/>
      <c r="L18" s="437"/>
      <c r="M18" s="437"/>
      <c r="N18" s="437"/>
      <c r="O18" s="437"/>
      <c r="P18" s="437"/>
      <c r="Q18" s="437"/>
      <c r="R18" s="438">
        <v>41738.895890400003</v>
      </c>
      <c r="S18" s="438"/>
      <c r="T18" s="438"/>
      <c r="U18" s="438"/>
      <c r="V18" s="438"/>
      <c r="W18" s="438"/>
      <c r="X18" s="438"/>
      <c r="Y18" s="438"/>
      <c r="Z18" s="439">
        <v>13327911</v>
      </c>
      <c r="AA18" s="439"/>
      <c r="AB18" s="439"/>
      <c r="AC18" s="439"/>
      <c r="AD18" s="439"/>
      <c r="AE18" s="439"/>
      <c r="AF18" s="439"/>
      <c r="AG18" s="440"/>
    </row>
    <row r="19" spans="1:33" s="413" customFormat="1" ht="21" customHeight="1">
      <c r="A19" s="441"/>
      <c r="B19" s="442"/>
      <c r="C19" s="442"/>
      <c r="D19" s="442"/>
      <c r="E19" s="442"/>
      <c r="F19" s="443" t="s">
        <v>186</v>
      </c>
      <c r="G19" s="443"/>
      <c r="H19" s="443"/>
      <c r="I19" s="443"/>
      <c r="J19" s="444" t="s">
        <v>187</v>
      </c>
      <c r="K19" s="444"/>
      <c r="L19" s="444"/>
      <c r="M19" s="444"/>
      <c r="N19" s="444"/>
      <c r="O19" s="444"/>
      <c r="P19" s="444"/>
      <c r="Q19" s="444"/>
      <c r="R19" s="445" t="s">
        <v>187</v>
      </c>
      <c r="S19" s="444"/>
      <c r="T19" s="444"/>
      <c r="U19" s="444"/>
      <c r="V19" s="444"/>
      <c r="W19" s="444"/>
      <c r="X19" s="444"/>
      <c r="Y19" s="444"/>
      <c r="Z19" s="446" t="s">
        <v>187</v>
      </c>
      <c r="AA19" s="447"/>
      <c r="AB19" s="447"/>
      <c r="AC19" s="447"/>
      <c r="AD19" s="447"/>
      <c r="AE19" s="447"/>
      <c r="AF19" s="447"/>
      <c r="AG19" s="448"/>
    </row>
    <row r="20" spans="1:33" s="413" customFormat="1" ht="34.5" customHeight="1">
      <c r="A20" s="449" t="s">
        <v>340</v>
      </c>
      <c r="B20" s="450"/>
      <c r="C20" s="450"/>
      <c r="D20" s="450"/>
      <c r="E20" s="450"/>
      <c r="F20" s="450"/>
      <c r="G20" s="450"/>
      <c r="H20" s="450"/>
      <c r="I20" s="450"/>
      <c r="J20" s="451">
        <v>7782965</v>
      </c>
      <c r="K20" s="451"/>
      <c r="L20" s="451"/>
      <c r="M20" s="451"/>
      <c r="N20" s="451"/>
      <c r="O20" s="451"/>
      <c r="P20" s="451"/>
      <c r="Q20" s="451"/>
      <c r="R20" s="452">
        <v>42529.863387899997</v>
      </c>
      <c r="S20" s="453"/>
      <c r="T20" s="453"/>
      <c r="U20" s="453"/>
      <c r="V20" s="453"/>
      <c r="W20" s="453"/>
      <c r="X20" s="453"/>
      <c r="Y20" s="454"/>
      <c r="Z20" s="451">
        <v>6572322</v>
      </c>
      <c r="AA20" s="451"/>
      <c r="AB20" s="451"/>
      <c r="AC20" s="451"/>
      <c r="AD20" s="451"/>
      <c r="AE20" s="451"/>
      <c r="AF20" s="451"/>
      <c r="AG20" s="455"/>
    </row>
    <row r="21" spans="1:33" s="413" customFormat="1" ht="21" customHeight="1">
      <c r="A21" s="441"/>
      <c r="B21" s="442"/>
      <c r="C21" s="442"/>
      <c r="D21" s="442"/>
      <c r="E21" s="442"/>
      <c r="F21" s="443" t="s">
        <v>186</v>
      </c>
      <c r="G21" s="443"/>
      <c r="H21" s="443"/>
      <c r="I21" s="443"/>
      <c r="J21" s="456">
        <v>51.09</v>
      </c>
      <c r="K21" s="456"/>
      <c r="L21" s="456"/>
      <c r="M21" s="456"/>
      <c r="N21" s="456"/>
      <c r="O21" s="456"/>
      <c r="P21" s="456"/>
      <c r="Q21" s="456"/>
      <c r="R21" s="446" t="s">
        <v>187</v>
      </c>
      <c r="S21" s="447"/>
      <c r="T21" s="447"/>
      <c r="U21" s="447"/>
      <c r="V21" s="447"/>
      <c r="W21" s="447"/>
      <c r="X21" s="447"/>
      <c r="Y21" s="445"/>
      <c r="Z21" s="457">
        <v>49.31</v>
      </c>
      <c r="AA21" s="458"/>
      <c r="AB21" s="458"/>
      <c r="AC21" s="458"/>
      <c r="AD21" s="458"/>
      <c r="AE21" s="458"/>
      <c r="AF21" s="458"/>
      <c r="AG21" s="459"/>
    </row>
    <row r="22" spans="1:33" s="413" customFormat="1" ht="34.5" customHeight="1">
      <c r="A22" s="449" t="s">
        <v>341</v>
      </c>
      <c r="B22" s="450"/>
      <c r="C22" s="450"/>
      <c r="D22" s="450"/>
      <c r="E22" s="450"/>
      <c r="F22" s="450"/>
      <c r="G22" s="450"/>
      <c r="H22" s="450"/>
      <c r="I22" s="460"/>
      <c r="J22" s="461">
        <v>7718676</v>
      </c>
      <c r="K22" s="461"/>
      <c r="L22" s="461"/>
      <c r="M22" s="461"/>
      <c r="N22" s="461"/>
      <c r="O22" s="461"/>
      <c r="P22" s="461"/>
      <c r="Q22" s="461"/>
      <c r="R22" s="462">
        <v>42178.557376999997</v>
      </c>
      <c r="S22" s="462"/>
      <c r="T22" s="462"/>
      <c r="U22" s="462"/>
      <c r="V22" s="462"/>
      <c r="W22" s="462"/>
      <c r="X22" s="462"/>
      <c r="Y22" s="462"/>
      <c r="Z22" s="451">
        <v>6571534</v>
      </c>
      <c r="AA22" s="451"/>
      <c r="AB22" s="451"/>
      <c r="AC22" s="451"/>
      <c r="AD22" s="451"/>
      <c r="AE22" s="451"/>
      <c r="AF22" s="451"/>
      <c r="AG22" s="455"/>
    </row>
    <row r="23" spans="1:33" s="413" customFormat="1" ht="21" customHeight="1">
      <c r="A23" s="441"/>
      <c r="B23" s="442"/>
      <c r="C23" s="442"/>
      <c r="D23" s="442"/>
      <c r="E23" s="442"/>
      <c r="F23" s="443" t="s">
        <v>186</v>
      </c>
      <c r="G23" s="443"/>
      <c r="H23" s="443"/>
      <c r="I23" s="443"/>
      <c r="J23" s="444" t="s">
        <v>187</v>
      </c>
      <c r="K23" s="444"/>
      <c r="L23" s="444"/>
      <c r="M23" s="444"/>
      <c r="N23" s="444"/>
      <c r="O23" s="444"/>
      <c r="P23" s="444"/>
      <c r="Q23" s="444"/>
      <c r="R23" s="445" t="s">
        <v>187</v>
      </c>
      <c r="S23" s="444"/>
      <c r="T23" s="444"/>
      <c r="U23" s="444"/>
      <c r="V23" s="444"/>
      <c r="W23" s="444"/>
      <c r="X23" s="444"/>
      <c r="Y23" s="444"/>
      <c r="Z23" s="446" t="s">
        <v>187</v>
      </c>
      <c r="AA23" s="447"/>
      <c r="AB23" s="447"/>
      <c r="AC23" s="447"/>
      <c r="AD23" s="447"/>
      <c r="AE23" s="447"/>
      <c r="AF23" s="447"/>
      <c r="AG23" s="448"/>
    </row>
    <row r="24" spans="1:33" s="413" customFormat="1" ht="21" customHeight="1">
      <c r="A24" s="449" t="s">
        <v>188</v>
      </c>
      <c r="B24" s="450"/>
      <c r="C24" s="450"/>
      <c r="D24" s="450"/>
      <c r="E24" s="450"/>
      <c r="F24" s="450" t="s">
        <v>189</v>
      </c>
      <c r="G24" s="450"/>
      <c r="H24" s="450"/>
      <c r="I24" s="460"/>
      <c r="J24" s="463">
        <v>64289</v>
      </c>
      <c r="K24" s="463"/>
      <c r="L24" s="463"/>
      <c r="M24" s="463"/>
      <c r="N24" s="463"/>
      <c r="O24" s="463"/>
      <c r="P24" s="463"/>
      <c r="Q24" s="463"/>
      <c r="R24" s="464">
        <v>351.30601089999999</v>
      </c>
      <c r="S24" s="464"/>
      <c r="T24" s="464"/>
      <c r="U24" s="464"/>
      <c r="V24" s="464"/>
      <c r="W24" s="464"/>
      <c r="X24" s="464"/>
      <c r="Y24" s="464"/>
      <c r="Z24" s="463">
        <v>788</v>
      </c>
      <c r="AA24" s="463"/>
      <c r="AB24" s="463"/>
      <c r="AC24" s="463"/>
      <c r="AD24" s="463"/>
      <c r="AE24" s="463"/>
      <c r="AF24" s="463"/>
      <c r="AG24" s="465"/>
    </row>
    <row r="25" spans="1:33" s="413" customFormat="1" ht="21" customHeight="1">
      <c r="A25" s="466"/>
      <c r="B25" s="467"/>
      <c r="C25" s="467"/>
      <c r="D25" s="467"/>
      <c r="E25" s="467"/>
      <c r="F25" s="468" t="s">
        <v>190</v>
      </c>
      <c r="G25" s="468"/>
      <c r="H25" s="468"/>
      <c r="I25" s="469"/>
      <c r="J25" s="470">
        <v>0.83290191218999998</v>
      </c>
      <c r="K25" s="471"/>
      <c r="L25" s="471"/>
      <c r="M25" s="471"/>
      <c r="N25" s="471"/>
      <c r="O25" s="471"/>
      <c r="P25" s="471"/>
      <c r="Q25" s="471"/>
      <c r="R25" s="470">
        <v>0.83290191211999998</v>
      </c>
      <c r="S25" s="471"/>
      <c r="T25" s="471"/>
      <c r="U25" s="471"/>
      <c r="V25" s="471"/>
      <c r="W25" s="471"/>
      <c r="X25" s="471"/>
      <c r="Y25" s="471"/>
      <c r="Z25" s="471">
        <v>1.4401811259999999E-2</v>
      </c>
      <c r="AA25" s="471"/>
      <c r="AB25" s="471"/>
      <c r="AC25" s="471"/>
      <c r="AD25" s="471"/>
      <c r="AE25" s="471"/>
      <c r="AF25" s="471"/>
      <c r="AG25" s="472"/>
    </row>
    <row r="26" spans="1:33" s="413" customFormat="1"/>
    <row r="27" spans="1:33" s="413" customFormat="1"/>
    <row r="28" spans="1:33" s="413" customFormat="1"/>
    <row r="29" spans="1:33" s="413" customFormat="1"/>
    <row r="30" spans="1:33" s="413" customFormat="1"/>
    <row r="31" spans="1:33" s="413" customFormat="1"/>
    <row r="32" spans="1:33" s="413" customFormat="1"/>
    <row r="33" s="413" customFormat="1"/>
    <row r="34" s="413" customFormat="1"/>
    <row r="35" s="413" customFormat="1"/>
    <row r="36" s="413" customFormat="1"/>
    <row r="37" s="413" customFormat="1"/>
    <row r="38" s="413" customFormat="1"/>
    <row r="39" s="413" customFormat="1"/>
    <row r="40" s="413" customFormat="1"/>
    <row r="41" s="413" customFormat="1"/>
    <row r="42" s="413" customFormat="1"/>
    <row r="43" s="413" customFormat="1"/>
    <row r="44" s="413" customFormat="1"/>
    <row r="45" s="413" customFormat="1"/>
    <row r="46" s="413" customFormat="1"/>
    <row r="47" s="413" customFormat="1"/>
    <row r="48" s="413" customFormat="1"/>
    <row r="49" s="413" customFormat="1"/>
    <row r="50" s="413" customFormat="1"/>
    <row r="51" s="413" customFormat="1"/>
    <row r="52" s="413" customFormat="1"/>
    <row r="53" s="413" customFormat="1"/>
    <row r="54" s="413" customFormat="1"/>
    <row r="55" s="413" customFormat="1"/>
    <row r="56" s="413" customFormat="1"/>
    <row r="57" s="413" customFormat="1"/>
    <row r="58" s="413" customFormat="1"/>
    <row r="59" s="413" customFormat="1"/>
    <row r="60" s="413" customFormat="1"/>
    <row r="61" s="413" customFormat="1"/>
    <row r="62" s="413" customFormat="1"/>
    <row r="63" s="413" customFormat="1"/>
    <row r="64" s="413" customFormat="1"/>
    <row r="65" s="413" customFormat="1"/>
    <row r="66" s="413" customFormat="1"/>
    <row r="67" s="413" customFormat="1"/>
    <row r="68" s="413" customFormat="1"/>
    <row r="69" s="413" customFormat="1"/>
    <row r="70" s="413" customFormat="1"/>
    <row r="71" s="413" customFormat="1"/>
    <row r="72" s="413" customFormat="1"/>
    <row r="73" s="413" customFormat="1"/>
    <row r="74" s="413" customFormat="1"/>
    <row r="75" s="413" customFormat="1"/>
    <row r="76" s="413" customFormat="1"/>
    <row r="77" s="413" customFormat="1"/>
    <row r="78" s="413" customFormat="1"/>
    <row r="79" s="413" customFormat="1"/>
    <row r="80" s="413" customFormat="1"/>
    <row r="81" s="413" customFormat="1"/>
    <row r="82" s="413" customFormat="1"/>
    <row r="83" s="413" customFormat="1"/>
    <row r="84" s="413" customFormat="1"/>
    <row r="85" s="413" customFormat="1"/>
    <row r="86" s="413" customFormat="1"/>
    <row r="87" s="413" customFormat="1"/>
    <row r="88" s="413" customFormat="1"/>
    <row r="89" s="413" customFormat="1"/>
    <row r="90" s="413" customFormat="1"/>
    <row r="91" s="413" customFormat="1"/>
    <row r="92" s="413" customFormat="1"/>
    <row r="93" s="413" customFormat="1"/>
    <row r="94" s="413" customFormat="1"/>
    <row r="95" s="413" customFormat="1"/>
    <row r="96" s="413" customFormat="1"/>
    <row r="97" s="413" customFormat="1"/>
    <row r="98" s="413" customFormat="1"/>
    <row r="99" s="413" customFormat="1"/>
    <row r="100" s="413" customFormat="1"/>
    <row r="101" s="413" customFormat="1"/>
    <row r="102" s="413" customFormat="1"/>
    <row r="103" s="413" customFormat="1"/>
    <row r="104" s="413" customFormat="1"/>
    <row r="105" s="413" customFormat="1"/>
    <row r="106" s="413" customFormat="1"/>
    <row r="107" s="413" customFormat="1"/>
    <row r="108" s="413" customFormat="1"/>
    <row r="109" s="413" customFormat="1"/>
    <row r="110" s="413" customFormat="1"/>
    <row r="111" s="413" customFormat="1"/>
    <row r="112" s="413" customFormat="1"/>
    <row r="113" s="413" customFormat="1"/>
    <row r="114" s="413" customFormat="1"/>
    <row r="115" s="413" customFormat="1"/>
    <row r="116" s="413" customFormat="1"/>
    <row r="117" s="413" customFormat="1"/>
    <row r="118" s="413" customFormat="1"/>
    <row r="119" s="413" customFormat="1"/>
    <row r="120" s="413" customFormat="1"/>
    <row r="121" s="413" customFormat="1"/>
    <row r="122" s="413" customFormat="1"/>
    <row r="123" s="413" customFormat="1"/>
    <row r="124" s="413" customFormat="1"/>
    <row r="125" s="413" customFormat="1"/>
    <row r="126" s="413" customFormat="1"/>
    <row r="127" s="413" customFormat="1"/>
    <row r="128" s="413" customFormat="1"/>
    <row r="129" spans="36:36" s="413" customFormat="1"/>
    <row r="130" spans="36:36" s="413" customFormat="1"/>
    <row r="131" spans="36:36" s="413" customFormat="1"/>
    <row r="132" spans="36:36" s="413" customFormat="1"/>
    <row r="133" spans="36:36" s="413" customFormat="1"/>
    <row r="134" spans="36:36" s="413" customFormat="1"/>
    <row r="135" spans="36:36" s="413" customFormat="1"/>
    <row r="136" spans="36:36" s="413" customFormat="1"/>
    <row r="137" spans="36:36" s="413" customFormat="1"/>
    <row r="138" spans="36:36" s="413" customFormat="1">
      <c r="AJ138" s="413" t="e">
        <v>#DIV/0!</v>
      </c>
    </row>
    <row r="139" spans="36:36" s="413" customFormat="1"/>
    <row r="140" spans="36:36" s="413" customFormat="1"/>
    <row r="141" spans="36:36" s="413" customFormat="1"/>
    <row r="142" spans="36:36" s="413" customFormat="1"/>
    <row r="143" spans="36:36" s="413" customFormat="1"/>
    <row r="144" spans="36:36" s="413" customFormat="1"/>
    <row r="145" s="413" customFormat="1"/>
    <row r="146" s="413" customFormat="1"/>
    <row r="147" s="413" customFormat="1"/>
    <row r="148" s="413" customFormat="1"/>
    <row r="149" s="413" customFormat="1"/>
    <row r="150" s="413" customFormat="1"/>
    <row r="151" s="413" customFormat="1"/>
    <row r="152" s="413" customFormat="1"/>
    <row r="153" s="413" customFormat="1"/>
    <row r="154" s="413" customFormat="1"/>
    <row r="155" s="413" customFormat="1"/>
    <row r="156" s="413" customFormat="1"/>
    <row r="157" s="413" customFormat="1"/>
    <row r="158" s="413" customFormat="1"/>
    <row r="159" s="413" customFormat="1"/>
    <row r="160" s="413" customFormat="1"/>
    <row r="161" s="413" customFormat="1"/>
    <row r="162" s="413" customFormat="1"/>
    <row r="163" s="413" customFormat="1"/>
    <row r="164" s="413" customFormat="1"/>
    <row r="165" s="413" customFormat="1"/>
    <row r="166" s="413" customFormat="1"/>
    <row r="167" s="413" customFormat="1"/>
    <row r="168" s="413" customFormat="1"/>
    <row r="169" s="413" customFormat="1"/>
    <row r="170" s="413" customFormat="1"/>
    <row r="171" s="413" customFormat="1"/>
    <row r="172" s="413" customFormat="1"/>
    <row r="173" s="413" customFormat="1"/>
    <row r="174" s="413" customFormat="1"/>
    <row r="175" s="413" customFormat="1"/>
    <row r="176" s="413" customFormat="1"/>
    <row r="177" s="413" customFormat="1"/>
    <row r="178" s="413" customFormat="1"/>
    <row r="179" s="413" customFormat="1"/>
    <row r="180" s="413" customFormat="1"/>
    <row r="181" s="413" customFormat="1"/>
    <row r="182" s="413" customFormat="1"/>
    <row r="183" s="413" customFormat="1"/>
    <row r="184" s="413" customFormat="1"/>
    <row r="185" s="413" customFormat="1"/>
    <row r="186" s="413" customFormat="1"/>
    <row r="187" s="413" customFormat="1"/>
    <row r="188" s="413" customFormat="1"/>
    <row r="189" s="413" customFormat="1"/>
    <row r="190" s="413" customFormat="1"/>
    <row r="191" s="413" customFormat="1"/>
    <row r="192" s="413" customFormat="1"/>
    <row r="193" s="413" customFormat="1"/>
    <row r="194" s="413" customFormat="1"/>
    <row r="195" s="413" customFormat="1"/>
    <row r="196" s="413" customFormat="1"/>
    <row r="197" s="413" customFormat="1"/>
    <row r="198" s="413" customFormat="1"/>
    <row r="199" s="413" customFormat="1"/>
    <row r="200" s="413" customFormat="1"/>
    <row r="201" s="413" customFormat="1"/>
    <row r="202" s="413" customFormat="1"/>
    <row r="203" s="413" customFormat="1"/>
    <row r="204" s="413" customFormat="1"/>
    <row r="205" s="413" customFormat="1"/>
    <row r="206" s="413" customFormat="1"/>
    <row r="207" s="413" customFormat="1"/>
    <row r="208" s="413" customFormat="1"/>
    <row r="209" spans="28:28" s="413" customFormat="1"/>
    <row r="210" spans="28:28" s="413" customFormat="1"/>
    <row r="211" spans="28:28" s="413" customFormat="1"/>
    <row r="212" spans="28:28" s="413" customFormat="1"/>
    <row r="213" spans="28:28" s="413" customFormat="1"/>
    <row r="214" spans="28:28" s="413" customFormat="1"/>
    <row r="215" spans="28:28" s="413" customFormat="1">
      <c r="AB215" s="413">
        <v>253739</v>
      </c>
    </row>
    <row r="216" spans="28:28" s="413" customFormat="1">
      <c r="AB216" s="413">
        <v>597992</v>
      </c>
    </row>
  </sheetData>
  <mergeCells count="40">
    <mergeCell ref="A24:E25"/>
    <mergeCell ref="F24:I24"/>
    <mergeCell ref="J24:Q24"/>
    <mergeCell ref="R24:Y24"/>
    <mergeCell ref="Z24:AG24"/>
    <mergeCell ref="F25:I25"/>
    <mergeCell ref="J25:Q25"/>
    <mergeCell ref="R25:Y25"/>
    <mergeCell ref="Z25:AG25"/>
    <mergeCell ref="A22:I22"/>
    <mergeCell ref="J22:Q22"/>
    <mergeCell ref="R22:Y22"/>
    <mergeCell ref="Z22:AG22"/>
    <mergeCell ref="F23:I23"/>
    <mergeCell ref="J23:Q23"/>
    <mergeCell ref="R23:Y23"/>
    <mergeCell ref="Z23:AG23"/>
    <mergeCell ref="A20:I20"/>
    <mergeCell ref="J20:Q20"/>
    <mergeCell ref="R20:Y20"/>
    <mergeCell ref="Z20:AG20"/>
    <mergeCell ref="F21:I21"/>
    <mergeCell ref="J21:Q21"/>
    <mergeCell ref="R21:Y21"/>
    <mergeCell ref="Z21:AG21"/>
    <mergeCell ref="A18:I18"/>
    <mergeCell ref="J18:Q18"/>
    <mergeCell ref="R18:Y18"/>
    <mergeCell ref="Z18:AG18"/>
    <mergeCell ref="F19:I19"/>
    <mergeCell ref="J19:Q19"/>
    <mergeCell ref="R19:Y19"/>
    <mergeCell ref="Z19:AG19"/>
    <mergeCell ref="A5:AG13"/>
    <mergeCell ref="A14:AG14"/>
    <mergeCell ref="A16:I17"/>
    <mergeCell ref="J16:Q17"/>
    <mergeCell ref="R16:Y16"/>
    <mergeCell ref="Z16:AG17"/>
    <mergeCell ref="R17:Y17"/>
  </mergeCells>
  <phoneticPr fontId="20"/>
  <printOptions horizontalCentered="1"/>
  <pageMargins left="0.70866141732283472" right="0.70866141732283472" top="1.1417322834645669" bottom="0.74803149606299213" header="0.31496062992125984" footer="0.31496062992125984"/>
  <pageSetup paperSize="9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214"/>
  <sheetViews>
    <sheetView showGridLines="0" view="pageBreakPreview" zoomScaleNormal="100" zoomScaleSheetLayoutView="100" workbookViewId="0">
      <selection activeCell="AE4" sqref="AE4"/>
    </sheetView>
  </sheetViews>
  <sheetFormatPr defaultColWidth="9" defaultRowHeight="13"/>
  <cols>
    <col min="1" max="19" width="2.6328125" style="413" customWidth="1"/>
    <col min="20" max="20" width="4" style="413" customWidth="1"/>
    <col min="21" max="24" width="2.6328125" style="413" customWidth="1"/>
    <col min="25" max="25" width="4.54296875" style="413" customWidth="1"/>
    <col min="26" max="34" width="2.6328125" style="413" customWidth="1"/>
    <col min="35" max="35" width="27.26953125" style="413" bestFit="1" customWidth="1"/>
    <col min="36" max="36" width="11.6328125" style="413" bestFit="1" customWidth="1"/>
    <col min="37" max="256" width="9" style="413"/>
    <col min="257" max="290" width="2.6328125" style="413" customWidth="1"/>
    <col min="291" max="291" width="27.26953125" style="413" bestFit="1" customWidth="1"/>
    <col min="292" max="292" width="11.6328125" style="413" bestFit="1" customWidth="1"/>
    <col min="293" max="512" width="9" style="413"/>
    <col min="513" max="546" width="2.6328125" style="413" customWidth="1"/>
    <col min="547" max="547" width="27.26953125" style="413" bestFit="1" customWidth="1"/>
    <col min="548" max="548" width="11.6328125" style="413" bestFit="1" customWidth="1"/>
    <col min="549" max="768" width="9" style="413"/>
    <col min="769" max="802" width="2.6328125" style="413" customWidth="1"/>
    <col min="803" max="803" width="27.26953125" style="413" bestFit="1" customWidth="1"/>
    <col min="804" max="804" width="11.6328125" style="413" bestFit="1" customWidth="1"/>
    <col min="805" max="1024" width="9" style="413"/>
    <col min="1025" max="1058" width="2.6328125" style="413" customWidth="1"/>
    <col min="1059" max="1059" width="27.26953125" style="413" bestFit="1" customWidth="1"/>
    <col min="1060" max="1060" width="11.6328125" style="413" bestFit="1" customWidth="1"/>
    <col min="1061" max="1280" width="9" style="413"/>
    <col min="1281" max="1314" width="2.6328125" style="413" customWidth="1"/>
    <col min="1315" max="1315" width="27.26953125" style="413" bestFit="1" customWidth="1"/>
    <col min="1316" max="1316" width="11.6328125" style="413" bestFit="1" customWidth="1"/>
    <col min="1317" max="1536" width="9" style="413"/>
    <col min="1537" max="1570" width="2.6328125" style="413" customWidth="1"/>
    <col min="1571" max="1571" width="27.26953125" style="413" bestFit="1" customWidth="1"/>
    <col min="1572" max="1572" width="11.6328125" style="413" bestFit="1" customWidth="1"/>
    <col min="1573" max="1792" width="9" style="413"/>
    <col min="1793" max="1826" width="2.6328125" style="413" customWidth="1"/>
    <col min="1827" max="1827" width="27.26953125" style="413" bestFit="1" customWidth="1"/>
    <col min="1828" max="1828" width="11.6328125" style="413" bestFit="1" customWidth="1"/>
    <col min="1829" max="2048" width="9" style="413"/>
    <col min="2049" max="2082" width="2.6328125" style="413" customWidth="1"/>
    <col min="2083" max="2083" width="27.26953125" style="413" bestFit="1" customWidth="1"/>
    <col min="2084" max="2084" width="11.6328125" style="413" bestFit="1" customWidth="1"/>
    <col min="2085" max="2304" width="9" style="413"/>
    <col min="2305" max="2338" width="2.6328125" style="413" customWidth="1"/>
    <col min="2339" max="2339" width="27.26953125" style="413" bestFit="1" customWidth="1"/>
    <col min="2340" max="2340" width="11.6328125" style="413" bestFit="1" customWidth="1"/>
    <col min="2341" max="2560" width="9" style="413"/>
    <col min="2561" max="2594" width="2.6328125" style="413" customWidth="1"/>
    <col min="2595" max="2595" width="27.26953125" style="413" bestFit="1" customWidth="1"/>
    <col min="2596" max="2596" width="11.6328125" style="413" bestFit="1" customWidth="1"/>
    <col min="2597" max="2816" width="9" style="413"/>
    <col min="2817" max="2850" width="2.6328125" style="413" customWidth="1"/>
    <col min="2851" max="2851" width="27.26953125" style="413" bestFit="1" customWidth="1"/>
    <col min="2852" max="2852" width="11.6328125" style="413" bestFit="1" customWidth="1"/>
    <col min="2853" max="3072" width="9" style="413"/>
    <col min="3073" max="3106" width="2.6328125" style="413" customWidth="1"/>
    <col min="3107" max="3107" width="27.26953125" style="413" bestFit="1" customWidth="1"/>
    <col min="3108" max="3108" width="11.6328125" style="413" bestFit="1" customWidth="1"/>
    <col min="3109" max="3328" width="9" style="413"/>
    <col min="3329" max="3362" width="2.6328125" style="413" customWidth="1"/>
    <col min="3363" max="3363" width="27.26953125" style="413" bestFit="1" customWidth="1"/>
    <col min="3364" max="3364" width="11.6328125" style="413" bestFit="1" customWidth="1"/>
    <col min="3365" max="3584" width="9" style="413"/>
    <col min="3585" max="3618" width="2.6328125" style="413" customWidth="1"/>
    <col min="3619" max="3619" width="27.26953125" style="413" bestFit="1" customWidth="1"/>
    <col min="3620" max="3620" width="11.6328125" style="413" bestFit="1" customWidth="1"/>
    <col min="3621" max="3840" width="9" style="413"/>
    <col min="3841" max="3874" width="2.6328125" style="413" customWidth="1"/>
    <col min="3875" max="3875" width="27.26953125" style="413" bestFit="1" customWidth="1"/>
    <col min="3876" max="3876" width="11.6328125" style="413" bestFit="1" customWidth="1"/>
    <col min="3877" max="4096" width="9" style="413"/>
    <col min="4097" max="4130" width="2.6328125" style="413" customWidth="1"/>
    <col min="4131" max="4131" width="27.26953125" style="413" bestFit="1" customWidth="1"/>
    <col min="4132" max="4132" width="11.6328125" style="413" bestFit="1" customWidth="1"/>
    <col min="4133" max="4352" width="9" style="413"/>
    <col min="4353" max="4386" width="2.6328125" style="413" customWidth="1"/>
    <col min="4387" max="4387" width="27.26953125" style="413" bestFit="1" customWidth="1"/>
    <col min="4388" max="4388" width="11.6328125" style="413" bestFit="1" customWidth="1"/>
    <col min="4389" max="4608" width="9" style="413"/>
    <col min="4609" max="4642" width="2.6328125" style="413" customWidth="1"/>
    <col min="4643" max="4643" width="27.26953125" style="413" bestFit="1" customWidth="1"/>
    <col min="4644" max="4644" width="11.6328125" style="413" bestFit="1" customWidth="1"/>
    <col min="4645" max="4864" width="9" style="413"/>
    <col min="4865" max="4898" width="2.6328125" style="413" customWidth="1"/>
    <col min="4899" max="4899" width="27.26953125" style="413" bestFit="1" customWidth="1"/>
    <col min="4900" max="4900" width="11.6328125" style="413" bestFit="1" customWidth="1"/>
    <col min="4901" max="5120" width="9" style="413"/>
    <col min="5121" max="5154" width="2.6328125" style="413" customWidth="1"/>
    <col min="5155" max="5155" width="27.26953125" style="413" bestFit="1" customWidth="1"/>
    <col min="5156" max="5156" width="11.6328125" style="413" bestFit="1" customWidth="1"/>
    <col min="5157" max="5376" width="9" style="413"/>
    <col min="5377" max="5410" width="2.6328125" style="413" customWidth="1"/>
    <col min="5411" max="5411" width="27.26953125" style="413" bestFit="1" customWidth="1"/>
    <col min="5412" max="5412" width="11.6328125" style="413" bestFit="1" customWidth="1"/>
    <col min="5413" max="5632" width="9" style="413"/>
    <col min="5633" max="5666" width="2.6328125" style="413" customWidth="1"/>
    <col min="5667" max="5667" width="27.26953125" style="413" bestFit="1" customWidth="1"/>
    <col min="5668" max="5668" width="11.6328125" style="413" bestFit="1" customWidth="1"/>
    <col min="5669" max="5888" width="9" style="413"/>
    <col min="5889" max="5922" width="2.6328125" style="413" customWidth="1"/>
    <col min="5923" max="5923" width="27.26953125" style="413" bestFit="1" customWidth="1"/>
    <col min="5924" max="5924" width="11.6328125" style="413" bestFit="1" customWidth="1"/>
    <col min="5925" max="6144" width="9" style="413"/>
    <col min="6145" max="6178" width="2.6328125" style="413" customWidth="1"/>
    <col min="6179" max="6179" width="27.26953125" style="413" bestFit="1" customWidth="1"/>
    <col min="6180" max="6180" width="11.6328125" style="413" bestFit="1" customWidth="1"/>
    <col min="6181" max="6400" width="9" style="413"/>
    <col min="6401" max="6434" width="2.6328125" style="413" customWidth="1"/>
    <col min="6435" max="6435" width="27.26953125" style="413" bestFit="1" customWidth="1"/>
    <col min="6436" max="6436" width="11.6328125" style="413" bestFit="1" customWidth="1"/>
    <col min="6437" max="6656" width="9" style="413"/>
    <col min="6657" max="6690" width="2.6328125" style="413" customWidth="1"/>
    <col min="6691" max="6691" width="27.26953125" style="413" bestFit="1" customWidth="1"/>
    <col min="6692" max="6692" width="11.6328125" style="413" bestFit="1" customWidth="1"/>
    <col min="6693" max="6912" width="9" style="413"/>
    <col min="6913" max="6946" width="2.6328125" style="413" customWidth="1"/>
    <col min="6947" max="6947" width="27.26953125" style="413" bestFit="1" customWidth="1"/>
    <col min="6948" max="6948" width="11.6328125" style="413" bestFit="1" customWidth="1"/>
    <col min="6949" max="7168" width="9" style="413"/>
    <col min="7169" max="7202" width="2.6328125" style="413" customWidth="1"/>
    <col min="7203" max="7203" width="27.26953125" style="413" bestFit="1" customWidth="1"/>
    <col min="7204" max="7204" width="11.6328125" style="413" bestFit="1" customWidth="1"/>
    <col min="7205" max="7424" width="9" style="413"/>
    <col min="7425" max="7458" width="2.6328125" style="413" customWidth="1"/>
    <col min="7459" max="7459" width="27.26953125" style="413" bestFit="1" customWidth="1"/>
    <col min="7460" max="7460" width="11.6328125" style="413" bestFit="1" customWidth="1"/>
    <col min="7461" max="7680" width="9" style="413"/>
    <col min="7681" max="7714" width="2.6328125" style="413" customWidth="1"/>
    <col min="7715" max="7715" width="27.26953125" style="413" bestFit="1" customWidth="1"/>
    <col min="7716" max="7716" width="11.6328125" style="413" bestFit="1" customWidth="1"/>
    <col min="7717" max="7936" width="9" style="413"/>
    <col min="7937" max="7970" width="2.6328125" style="413" customWidth="1"/>
    <col min="7971" max="7971" width="27.26953125" style="413" bestFit="1" customWidth="1"/>
    <col min="7972" max="7972" width="11.6328125" style="413" bestFit="1" customWidth="1"/>
    <col min="7973" max="8192" width="9" style="413"/>
    <col min="8193" max="8226" width="2.6328125" style="413" customWidth="1"/>
    <col min="8227" max="8227" width="27.26953125" style="413" bestFit="1" customWidth="1"/>
    <col min="8228" max="8228" width="11.6328125" style="413" bestFit="1" customWidth="1"/>
    <col min="8229" max="8448" width="9" style="413"/>
    <col min="8449" max="8482" width="2.6328125" style="413" customWidth="1"/>
    <col min="8483" max="8483" width="27.26953125" style="413" bestFit="1" customWidth="1"/>
    <col min="8484" max="8484" width="11.6328125" style="413" bestFit="1" customWidth="1"/>
    <col min="8485" max="8704" width="9" style="413"/>
    <col min="8705" max="8738" width="2.6328125" style="413" customWidth="1"/>
    <col min="8739" max="8739" width="27.26953125" style="413" bestFit="1" customWidth="1"/>
    <col min="8740" max="8740" width="11.6328125" style="413" bestFit="1" customWidth="1"/>
    <col min="8741" max="8960" width="9" style="413"/>
    <col min="8961" max="8994" width="2.6328125" style="413" customWidth="1"/>
    <col min="8995" max="8995" width="27.26953125" style="413" bestFit="1" customWidth="1"/>
    <col min="8996" max="8996" width="11.6328125" style="413" bestFit="1" customWidth="1"/>
    <col min="8997" max="9216" width="9" style="413"/>
    <col min="9217" max="9250" width="2.6328125" style="413" customWidth="1"/>
    <col min="9251" max="9251" width="27.26953125" style="413" bestFit="1" customWidth="1"/>
    <col min="9252" max="9252" width="11.6328125" style="413" bestFit="1" customWidth="1"/>
    <col min="9253" max="9472" width="9" style="413"/>
    <col min="9473" max="9506" width="2.6328125" style="413" customWidth="1"/>
    <col min="9507" max="9507" width="27.26953125" style="413" bestFit="1" customWidth="1"/>
    <col min="9508" max="9508" width="11.6328125" style="413" bestFit="1" customWidth="1"/>
    <col min="9509" max="9728" width="9" style="413"/>
    <col min="9729" max="9762" width="2.6328125" style="413" customWidth="1"/>
    <col min="9763" max="9763" width="27.26953125" style="413" bestFit="1" customWidth="1"/>
    <col min="9764" max="9764" width="11.6328125" style="413" bestFit="1" customWidth="1"/>
    <col min="9765" max="9984" width="9" style="413"/>
    <col min="9985" max="10018" width="2.6328125" style="413" customWidth="1"/>
    <col min="10019" max="10019" width="27.26953125" style="413" bestFit="1" customWidth="1"/>
    <col min="10020" max="10020" width="11.6328125" style="413" bestFit="1" customWidth="1"/>
    <col min="10021" max="10240" width="9" style="413"/>
    <col min="10241" max="10274" width="2.6328125" style="413" customWidth="1"/>
    <col min="10275" max="10275" width="27.26953125" style="413" bestFit="1" customWidth="1"/>
    <col min="10276" max="10276" width="11.6328125" style="413" bestFit="1" customWidth="1"/>
    <col min="10277" max="10496" width="9" style="413"/>
    <col min="10497" max="10530" width="2.6328125" style="413" customWidth="1"/>
    <col min="10531" max="10531" width="27.26953125" style="413" bestFit="1" customWidth="1"/>
    <col min="10532" max="10532" width="11.6328125" style="413" bestFit="1" customWidth="1"/>
    <col min="10533" max="10752" width="9" style="413"/>
    <col min="10753" max="10786" width="2.6328125" style="413" customWidth="1"/>
    <col min="10787" max="10787" width="27.26953125" style="413" bestFit="1" customWidth="1"/>
    <col min="10788" max="10788" width="11.6328125" style="413" bestFit="1" customWidth="1"/>
    <col min="10789" max="11008" width="9" style="413"/>
    <col min="11009" max="11042" width="2.6328125" style="413" customWidth="1"/>
    <col min="11043" max="11043" width="27.26953125" style="413" bestFit="1" customWidth="1"/>
    <col min="11044" max="11044" width="11.6328125" style="413" bestFit="1" customWidth="1"/>
    <col min="11045" max="11264" width="9" style="413"/>
    <col min="11265" max="11298" width="2.6328125" style="413" customWidth="1"/>
    <col min="11299" max="11299" width="27.26953125" style="413" bestFit="1" customWidth="1"/>
    <col min="11300" max="11300" width="11.6328125" style="413" bestFit="1" customWidth="1"/>
    <col min="11301" max="11520" width="9" style="413"/>
    <col min="11521" max="11554" width="2.6328125" style="413" customWidth="1"/>
    <col min="11555" max="11555" width="27.26953125" style="413" bestFit="1" customWidth="1"/>
    <col min="11556" max="11556" width="11.6328125" style="413" bestFit="1" customWidth="1"/>
    <col min="11557" max="11776" width="9" style="413"/>
    <col min="11777" max="11810" width="2.6328125" style="413" customWidth="1"/>
    <col min="11811" max="11811" width="27.26953125" style="413" bestFit="1" customWidth="1"/>
    <col min="11812" max="11812" width="11.6328125" style="413" bestFit="1" customWidth="1"/>
    <col min="11813" max="12032" width="9" style="413"/>
    <col min="12033" max="12066" width="2.6328125" style="413" customWidth="1"/>
    <col min="12067" max="12067" width="27.26953125" style="413" bestFit="1" customWidth="1"/>
    <col min="12068" max="12068" width="11.6328125" style="413" bestFit="1" customWidth="1"/>
    <col min="12069" max="12288" width="9" style="413"/>
    <col min="12289" max="12322" width="2.6328125" style="413" customWidth="1"/>
    <col min="12323" max="12323" width="27.26953125" style="413" bestFit="1" customWidth="1"/>
    <col min="12324" max="12324" width="11.6328125" style="413" bestFit="1" customWidth="1"/>
    <col min="12325" max="12544" width="9" style="413"/>
    <col min="12545" max="12578" width="2.6328125" style="413" customWidth="1"/>
    <col min="12579" max="12579" width="27.26953125" style="413" bestFit="1" customWidth="1"/>
    <col min="12580" max="12580" width="11.6328125" style="413" bestFit="1" customWidth="1"/>
    <col min="12581" max="12800" width="9" style="413"/>
    <col min="12801" max="12834" width="2.6328125" style="413" customWidth="1"/>
    <col min="12835" max="12835" width="27.26953125" style="413" bestFit="1" customWidth="1"/>
    <col min="12836" max="12836" width="11.6328125" style="413" bestFit="1" customWidth="1"/>
    <col min="12837" max="13056" width="9" style="413"/>
    <col min="13057" max="13090" width="2.6328125" style="413" customWidth="1"/>
    <col min="13091" max="13091" width="27.26953125" style="413" bestFit="1" customWidth="1"/>
    <col min="13092" max="13092" width="11.6328125" style="413" bestFit="1" customWidth="1"/>
    <col min="13093" max="13312" width="9" style="413"/>
    <col min="13313" max="13346" width="2.6328125" style="413" customWidth="1"/>
    <col min="13347" max="13347" width="27.26953125" style="413" bestFit="1" customWidth="1"/>
    <col min="13348" max="13348" width="11.6328125" style="413" bestFit="1" customWidth="1"/>
    <col min="13349" max="13568" width="9" style="413"/>
    <col min="13569" max="13602" width="2.6328125" style="413" customWidth="1"/>
    <col min="13603" max="13603" width="27.26953125" style="413" bestFit="1" customWidth="1"/>
    <col min="13604" max="13604" width="11.6328125" style="413" bestFit="1" customWidth="1"/>
    <col min="13605" max="13824" width="9" style="413"/>
    <col min="13825" max="13858" width="2.6328125" style="413" customWidth="1"/>
    <col min="13859" max="13859" width="27.26953125" style="413" bestFit="1" customWidth="1"/>
    <col min="13860" max="13860" width="11.6328125" style="413" bestFit="1" customWidth="1"/>
    <col min="13861" max="14080" width="9" style="413"/>
    <col min="14081" max="14114" width="2.6328125" style="413" customWidth="1"/>
    <col min="14115" max="14115" width="27.26953125" style="413" bestFit="1" customWidth="1"/>
    <col min="14116" max="14116" width="11.6328125" style="413" bestFit="1" customWidth="1"/>
    <col min="14117" max="14336" width="9" style="413"/>
    <col min="14337" max="14370" width="2.6328125" style="413" customWidth="1"/>
    <col min="14371" max="14371" width="27.26953125" style="413" bestFit="1" customWidth="1"/>
    <col min="14372" max="14372" width="11.6328125" style="413" bestFit="1" customWidth="1"/>
    <col min="14373" max="14592" width="9" style="413"/>
    <col min="14593" max="14626" width="2.6328125" style="413" customWidth="1"/>
    <col min="14627" max="14627" width="27.26953125" style="413" bestFit="1" customWidth="1"/>
    <col min="14628" max="14628" width="11.6328125" style="413" bestFit="1" customWidth="1"/>
    <col min="14629" max="14848" width="9" style="413"/>
    <col min="14849" max="14882" width="2.6328125" style="413" customWidth="1"/>
    <col min="14883" max="14883" width="27.26953125" style="413" bestFit="1" customWidth="1"/>
    <col min="14884" max="14884" width="11.6328125" style="413" bestFit="1" customWidth="1"/>
    <col min="14885" max="15104" width="9" style="413"/>
    <col min="15105" max="15138" width="2.6328125" style="413" customWidth="1"/>
    <col min="15139" max="15139" width="27.26953125" style="413" bestFit="1" customWidth="1"/>
    <col min="15140" max="15140" width="11.6328125" style="413" bestFit="1" customWidth="1"/>
    <col min="15141" max="15360" width="9" style="413"/>
    <col min="15361" max="15394" width="2.6328125" style="413" customWidth="1"/>
    <col min="15395" max="15395" width="27.26953125" style="413" bestFit="1" customWidth="1"/>
    <col min="15396" max="15396" width="11.6328125" style="413" bestFit="1" customWidth="1"/>
    <col min="15397" max="15616" width="9" style="413"/>
    <col min="15617" max="15650" width="2.6328125" style="413" customWidth="1"/>
    <col min="15651" max="15651" width="27.26953125" style="413" bestFit="1" customWidth="1"/>
    <col min="15652" max="15652" width="11.6328125" style="413" bestFit="1" customWidth="1"/>
    <col min="15653" max="15872" width="9" style="413"/>
    <col min="15873" max="15906" width="2.6328125" style="413" customWidth="1"/>
    <col min="15907" max="15907" width="27.26953125" style="413" bestFit="1" customWidth="1"/>
    <col min="15908" max="15908" width="11.6328125" style="413" bestFit="1" customWidth="1"/>
    <col min="15909" max="16128" width="9" style="413"/>
    <col min="16129" max="16162" width="2.6328125" style="413" customWidth="1"/>
    <col min="16163" max="16163" width="27.26953125" style="413" bestFit="1" customWidth="1"/>
    <col min="16164" max="16164" width="11.6328125" style="413" bestFit="1" customWidth="1"/>
    <col min="16165" max="16384" width="9" style="413"/>
  </cols>
  <sheetData>
    <row r="1" spans="1:35" s="413" customFormat="1" ht="16.5">
      <c r="A1" s="412" t="s">
        <v>180</v>
      </c>
    </row>
    <row r="2" spans="1:35" s="413" customFormat="1"/>
    <row r="3" spans="1:35" s="413" customFormat="1" ht="14">
      <c r="A3" s="473" t="s">
        <v>342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</row>
    <row r="4" spans="1:35" s="413" customFormat="1">
      <c r="A4" s="474"/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</row>
    <row r="5" spans="1:35" s="413" customFormat="1">
      <c r="A5" s="417" t="s">
        <v>191</v>
      </c>
    </row>
    <row r="6" spans="1:35" s="413" customFormat="1">
      <c r="A6" s="417"/>
    </row>
    <row r="7" spans="1:35" s="413" customFormat="1">
      <c r="A7" s="417"/>
      <c r="B7" s="413" t="s">
        <v>192</v>
      </c>
      <c r="AG7" s="475" t="s">
        <v>193</v>
      </c>
    </row>
    <row r="8" spans="1:35" s="413" customFormat="1" ht="18" customHeight="1">
      <c r="A8" s="419" t="s">
        <v>194</v>
      </c>
      <c r="B8" s="420"/>
      <c r="C8" s="420"/>
      <c r="D8" s="420"/>
      <c r="E8" s="420"/>
      <c r="F8" s="420"/>
      <c r="G8" s="421"/>
      <c r="H8" s="476" t="s">
        <v>195</v>
      </c>
      <c r="I8" s="422"/>
      <c r="J8" s="422"/>
      <c r="K8" s="422"/>
      <c r="L8" s="422"/>
      <c r="M8" s="422"/>
      <c r="N8" s="422"/>
      <c r="O8" s="477" t="s">
        <v>196</v>
      </c>
      <c r="P8" s="478"/>
      <c r="Q8" s="478"/>
      <c r="R8" s="478"/>
      <c r="S8" s="478"/>
      <c r="T8" s="479"/>
      <c r="U8" s="422" t="s">
        <v>197</v>
      </c>
      <c r="V8" s="422"/>
      <c r="W8" s="422"/>
      <c r="X8" s="422"/>
      <c r="Y8" s="422"/>
      <c r="Z8" s="422"/>
      <c r="AA8" s="476" t="s">
        <v>198</v>
      </c>
      <c r="AB8" s="422"/>
      <c r="AC8" s="422"/>
      <c r="AD8" s="422"/>
      <c r="AE8" s="422"/>
      <c r="AF8" s="422"/>
      <c r="AG8" s="426"/>
    </row>
    <row r="9" spans="1:35" s="413" customFormat="1" ht="18" customHeight="1">
      <c r="A9" s="480"/>
      <c r="B9" s="481"/>
      <c r="C9" s="481"/>
      <c r="D9" s="481"/>
      <c r="E9" s="481"/>
      <c r="F9" s="481"/>
      <c r="G9" s="482"/>
      <c r="H9" s="483"/>
      <c r="I9" s="484"/>
      <c r="J9" s="484"/>
      <c r="K9" s="484"/>
      <c r="L9" s="484"/>
      <c r="M9" s="484"/>
      <c r="N9" s="484"/>
      <c r="O9" s="485"/>
      <c r="P9" s="486"/>
      <c r="Q9" s="486"/>
      <c r="R9" s="486"/>
      <c r="S9" s="486"/>
      <c r="T9" s="487"/>
      <c r="U9" s="484"/>
      <c r="V9" s="484"/>
      <c r="W9" s="484"/>
      <c r="X9" s="484"/>
      <c r="Y9" s="484"/>
      <c r="Z9" s="484"/>
      <c r="AA9" s="483"/>
      <c r="AB9" s="484"/>
      <c r="AC9" s="484"/>
      <c r="AD9" s="484"/>
      <c r="AE9" s="484"/>
      <c r="AF9" s="484"/>
      <c r="AG9" s="488"/>
    </row>
    <row r="10" spans="1:35" s="413" customFormat="1" ht="18" customHeight="1">
      <c r="A10" s="480"/>
      <c r="B10" s="481"/>
      <c r="C10" s="481"/>
      <c r="D10" s="481"/>
      <c r="E10" s="481"/>
      <c r="F10" s="481"/>
      <c r="G10" s="482"/>
      <c r="H10" s="489"/>
      <c r="I10" s="489"/>
      <c r="J10" s="489"/>
      <c r="K10" s="489"/>
      <c r="L10" s="489"/>
      <c r="M10" s="489"/>
      <c r="N10" s="489"/>
      <c r="O10" s="485"/>
      <c r="P10" s="486"/>
      <c r="Q10" s="486"/>
      <c r="R10" s="486"/>
      <c r="S10" s="486"/>
      <c r="T10" s="487"/>
      <c r="U10" s="489"/>
      <c r="V10" s="489"/>
      <c r="W10" s="489"/>
      <c r="X10" s="489"/>
      <c r="Y10" s="489"/>
      <c r="Z10" s="489"/>
      <c r="AA10" s="489"/>
      <c r="AB10" s="489"/>
      <c r="AC10" s="489"/>
      <c r="AD10" s="489"/>
      <c r="AE10" s="489"/>
      <c r="AF10" s="489"/>
      <c r="AG10" s="490"/>
    </row>
    <row r="11" spans="1:35" s="413" customFormat="1" ht="18" customHeight="1">
      <c r="A11" s="491" t="s">
        <v>199</v>
      </c>
      <c r="B11" s="492"/>
      <c r="C11" s="492"/>
      <c r="D11" s="492"/>
      <c r="E11" s="492"/>
      <c r="F11" s="492"/>
      <c r="G11" s="493"/>
      <c r="H11" s="494">
        <v>2424267</v>
      </c>
      <c r="I11" s="495"/>
      <c r="J11" s="495"/>
      <c r="K11" s="495"/>
      <c r="L11" s="496"/>
      <c r="M11" s="496"/>
      <c r="N11" s="496"/>
      <c r="O11" s="496">
        <v>1176393</v>
      </c>
      <c r="P11" s="496"/>
      <c r="Q11" s="496"/>
      <c r="R11" s="496"/>
      <c r="S11" s="496"/>
      <c r="T11" s="496"/>
      <c r="U11" s="496">
        <v>1175057</v>
      </c>
      <c r="V11" s="496"/>
      <c r="W11" s="496"/>
      <c r="X11" s="496"/>
      <c r="Y11" s="496"/>
      <c r="Z11" s="496"/>
      <c r="AA11" s="497">
        <v>1336</v>
      </c>
      <c r="AB11" s="498"/>
      <c r="AC11" s="498"/>
      <c r="AD11" s="498"/>
      <c r="AE11" s="498"/>
      <c r="AF11" s="498"/>
      <c r="AG11" s="499"/>
      <c r="AI11" s="500"/>
    </row>
    <row r="12" spans="1:35" s="413" customFormat="1" ht="13.5" customHeight="1">
      <c r="A12" s="441"/>
      <c r="B12" s="442"/>
      <c r="C12" s="442"/>
      <c r="D12" s="442"/>
      <c r="H12" s="501"/>
      <c r="I12" s="502"/>
      <c r="J12" s="502"/>
      <c r="K12" s="502"/>
      <c r="L12" s="503"/>
      <c r="M12" s="503"/>
      <c r="N12" s="504" t="s">
        <v>186</v>
      </c>
      <c r="O12" s="505">
        <v>48.52571932</v>
      </c>
      <c r="P12" s="456"/>
      <c r="Q12" s="456"/>
      <c r="R12" s="456"/>
      <c r="S12" s="456"/>
      <c r="T12" s="456"/>
      <c r="U12" s="506"/>
      <c r="V12" s="507"/>
      <c r="W12" s="507"/>
      <c r="X12" s="508"/>
      <c r="Y12" s="508"/>
      <c r="Z12" s="509" t="s">
        <v>190</v>
      </c>
      <c r="AA12" s="457">
        <v>0.11369661216</v>
      </c>
      <c r="AB12" s="458"/>
      <c r="AC12" s="458"/>
      <c r="AD12" s="458"/>
      <c r="AE12" s="458"/>
      <c r="AF12" s="458"/>
      <c r="AG12" s="459"/>
    </row>
    <row r="13" spans="1:35" s="413" customFormat="1" ht="18" customHeight="1">
      <c r="A13" s="491" t="s">
        <v>200</v>
      </c>
      <c r="B13" s="492"/>
      <c r="C13" s="492"/>
      <c r="D13" s="492"/>
      <c r="E13" s="492"/>
      <c r="F13" s="492"/>
      <c r="G13" s="493"/>
      <c r="H13" s="494">
        <v>193234</v>
      </c>
      <c r="I13" s="495"/>
      <c r="J13" s="495"/>
      <c r="K13" s="495"/>
      <c r="L13" s="496"/>
      <c r="M13" s="496"/>
      <c r="N13" s="496"/>
      <c r="O13" s="496">
        <v>22296</v>
      </c>
      <c r="P13" s="496"/>
      <c r="Q13" s="496"/>
      <c r="R13" s="496"/>
      <c r="S13" s="496"/>
      <c r="T13" s="496"/>
      <c r="U13" s="496">
        <v>42196</v>
      </c>
      <c r="V13" s="496"/>
      <c r="W13" s="496"/>
      <c r="X13" s="496"/>
      <c r="Y13" s="496"/>
      <c r="Z13" s="496"/>
      <c r="AA13" s="497">
        <v>-19900</v>
      </c>
      <c r="AB13" s="498"/>
      <c r="AC13" s="498"/>
      <c r="AD13" s="498"/>
      <c r="AE13" s="498"/>
      <c r="AF13" s="498"/>
      <c r="AG13" s="499"/>
    </row>
    <row r="14" spans="1:35" s="413" customFormat="1" ht="13.5" customHeight="1">
      <c r="A14" s="441"/>
      <c r="B14" s="442"/>
      <c r="C14" s="442"/>
      <c r="D14" s="442"/>
      <c r="E14" s="442"/>
      <c r="F14" s="442"/>
      <c r="G14" s="510"/>
      <c r="H14" s="501"/>
      <c r="I14" s="502"/>
      <c r="J14" s="502"/>
      <c r="K14" s="502"/>
      <c r="L14" s="503"/>
      <c r="M14" s="503"/>
      <c r="N14" s="504" t="s">
        <v>186</v>
      </c>
      <c r="O14" s="505">
        <v>11.538342113700001</v>
      </c>
      <c r="P14" s="456"/>
      <c r="Q14" s="456"/>
      <c r="R14" s="456"/>
      <c r="S14" s="456"/>
      <c r="T14" s="456"/>
      <c r="U14" s="506"/>
      <c r="V14" s="507"/>
      <c r="W14" s="507"/>
      <c r="X14" s="508"/>
      <c r="Y14" s="508"/>
      <c r="Z14" s="509" t="s">
        <v>190</v>
      </c>
      <c r="AA14" s="457">
        <v>-47.160868328699998</v>
      </c>
      <c r="AB14" s="458"/>
      <c r="AC14" s="458"/>
      <c r="AD14" s="458"/>
      <c r="AE14" s="458"/>
      <c r="AF14" s="458"/>
      <c r="AG14" s="459"/>
    </row>
    <row r="15" spans="1:35" s="417" customFormat="1" ht="18" customHeight="1">
      <c r="A15" s="511" t="s">
        <v>93</v>
      </c>
      <c r="B15" s="512"/>
      <c r="C15" s="512"/>
      <c r="D15" s="512"/>
      <c r="E15" s="512"/>
      <c r="F15" s="512"/>
      <c r="G15" s="513"/>
      <c r="H15" s="514">
        <v>2617501</v>
      </c>
      <c r="I15" s="515"/>
      <c r="J15" s="515"/>
      <c r="K15" s="515"/>
      <c r="L15" s="516"/>
      <c r="M15" s="516"/>
      <c r="N15" s="516"/>
      <c r="O15" s="516">
        <v>1198689</v>
      </c>
      <c r="P15" s="516"/>
      <c r="Q15" s="516"/>
      <c r="R15" s="516"/>
      <c r="S15" s="516"/>
      <c r="T15" s="516"/>
      <c r="U15" s="515">
        <v>1217253</v>
      </c>
      <c r="V15" s="515"/>
      <c r="W15" s="515"/>
      <c r="X15" s="516"/>
      <c r="Y15" s="516"/>
      <c r="Z15" s="516"/>
      <c r="AA15" s="497">
        <v>-18564</v>
      </c>
      <c r="AB15" s="498"/>
      <c r="AC15" s="498"/>
      <c r="AD15" s="498"/>
      <c r="AE15" s="498"/>
      <c r="AF15" s="498"/>
      <c r="AG15" s="499"/>
    </row>
    <row r="16" spans="1:35" s="413" customFormat="1" ht="13.5" customHeight="1">
      <c r="A16" s="441"/>
      <c r="B16" s="442"/>
      <c r="C16" s="442"/>
      <c r="D16" s="442"/>
      <c r="E16" s="442"/>
      <c r="F16" s="442"/>
      <c r="G16" s="510"/>
      <c r="H16" s="501"/>
      <c r="I16" s="502"/>
      <c r="J16" s="502"/>
      <c r="K16" s="502"/>
      <c r="L16" s="503"/>
      <c r="M16" s="503"/>
      <c r="N16" s="504" t="s">
        <v>186</v>
      </c>
      <c r="O16" s="505">
        <v>45.795168750599998</v>
      </c>
      <c r="P16" s="456"/>
      <c r="Q16" s="456"/>
      <c r="R16" s="456"/>
      <c r="S16" s="456"/>
      <c r="T16" s="456"/>
      <c r="U16" s="506"/>
      <c r="V16" s="507"/>
      <c r="W16" s="507"/>
      <c r="X16" s="508"/>
      <c r="Y16" s="508"/>
      <c r="Z16" s="509" t="s">
        <v>190</v>
      </c>
      <c r="AA16" s="457">
        <v>-1.52507325921</v>
      </c>
      <c r="AB16" s="458"/>
      <c r="AC16" s="458"/>
      <c r="AD16" s="458"/>
      <c r="AE16" s="458"/>
      <c r="AF16" s="458"/>
      <c r="AG16" s="459"/>
    </row>
    <row r="17" spans="1:33" s="413" customFormat="1"/>
    <row r="18" spans="1:33" s="413" customFormat="1">
      <c r="A18" s="417"/>
      <c r="B18" s="413" t="s">
        <v>201</v>
      </c>
      <c r="AG18" s="475" t="s">
        <v>193</v>
      </c>
    </row>
    <row r="19" spans="1:33" s="413" customFormat="1" ht="18" customHeight="1">
      <c r="A19" s="419" t="s">
        <v>194</v>
      </c>
      <c r="B19" s="420"/>
      <c r="C19" s="420"/>
      <c r="D19" s="420"/>
      <c r="E19" s="420"/>
      <c r="F19" s="420"/>
      <c r="G19" s="421"/>
      <c r="H19" s="476" t="s">
        <v>195</v>
      </c>
      <c r="I19" s="422"/>
      <c r="J19" s="422"/>
      <c r="K19" s="422"/>
      <c r="L19" s="422"/>
      <c r="M19" s="422"/>
      <c r="N19" s="422"/>
      <c r="O19" s="477" t="s">
        <v>196</v>
      </c>
      <c r="P19" s="478"/>
      <c r="Q19" s="478"/>
      <c r="R19" s="478"/>
      <c r="S19" s="478"/>
      <c r="T19" s="479"/>
      <c r="U19" s="422" t="s">
        <v>197</v>
      </c>
      <c r="V19" s="422"/>
      <c r="W19" s="422"/>
      <c r="X19" s="422"/>
      <c r="Y19" s="422"/>
      <c r="Z19" s="422"/>
      <c r="AA19" s="476" t="s">
        <v>198</v>
      </c>
      <c r="AB19" s="422"/>
      <c r="AC19" s="422"/>
      <c r="AD19" s="422"/>
      <c r="AE19" s="422"/>
      <c r="AF19" s="422"/>
      <c r="AG19" s="426"/>
    </row>
    <row r="20" spans="1:33" s="413" customFormat="1" ht="18" customHeight="1">
      <c r="A20" s="480"/>
      <c r="B20" s="481"/>
      <c r="C20" s="481"/>
      <c r="D20" s="481"/>
      <c r="E20" s="481"/>
      <c r="F20" s="481"/>
      <c r="G20" s="482"/>
      <c r="H20" s="483"/>
      <c r="I20" s="484"/>
      <c r="J20" s="484"/>
      <c r="K20" s="484"/>
      <c r="L20" s="484"/>
      <c r="M20" s="484"/>
      <c r="N20" s="484"/>
      <c r="O20" s="485"/>
      <c r="P20" s="486"/>
      <c r="Q20" s="486"/>
      <c r="R20" s="486"/>
      <c r="S20" s="486"/>
      <c r="T20" s="487"/>
      <c r="U20" s="484"/>
      <c r="V20" s="484"/>
      <c r="W20" s="484"/>
      <c r="X20" s="484"/>
      <c r="Y20" s="484"/>
      <c r="Z20" s="484"/>
      <c r="AA20" s="483"/>
      <c r="AB20" s="484"/>
      <c r="AC20" s="484"/>
      <c r="AD20" s="484"/>
      <c r="AE20" s="484"/>
      <c r="AF20" s="484"/>
      <c r="AG20" s="488"/>
    </row>
    <row r="21" spans="1:33" s="413" customFormat="1" ht="18" customHeight="1">
      <c r="A21" s="480"/>
      <c r="B21" s="481"/>
      <c r="C21" s="481"/>
      <c r="D21" s="481"/>
      <c r="E21" s="481"/>
      <c r="F21" s="481"/>
      <c r="G21" s="482"/>
      <c r="H21" s="489"/>
      <c r="I21" s="489"/>
      <c r="J21" s="489"/>
      <c r="K21" s="489"/>
      <c r="L21" s="489"/>
      <c r="M21" s="489"/>
      <c r="N21" s="489"/>
      <c r="O21" s="485"/>
      <c r="P21" s="486"/>
      <c r="Q21" s="486"/>
      <c r="R21" s="486"/>
      <c r="S21" s="486"/>
      <c r="T21" s="487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89"/>
      <c r="AF21" s="489"/>
      <c r="AG21" s="490"/>
    </row>
    <row r="22" spans="1:33" s="413" customFormat="1" ht="18" customHeight="1">
      <c r="A22" s="491" t="s">
        <v>202</v>
      </c>
      <c r="B22" s="492"/>
      <c r="C22" s="492"/>
      <c r="D22" s="492"/>
      <c r="E22" s="492"/>
      <c r="F22" s="492"/>
      <c r="G22" s="493"/>
      <c r="H22" s="494">
        <v>707093</v>
      </c>
      <c r="I22" s="495"/>
      <c r="J22" s="495"/>
      <c r="K22" s="495"/>
      <c r="L22" s="496"/>
      <c r="M22" s="496"/>
      <c r="N22" s="496"/>
      <c r="O22" s="496">
        <v>293186</v>
      </c>
      <c r="P22" s="496"/>
      <c r="Q22" s="496"/>
      <c r="R22" s="496"/>
      <c r="S22" s="496"/>
      <c r="T22" s="496"/>
      <c r="U22" s="496">
        <v>257027</v>
      </c>
      <c r="V22" s="496"/>
      <c r="W22" s="496"/>
      <c r="X22" s="496"/>
      <c r="Y22" s="496"/>
      <c r="Z22" s="496"/>
      <c r="AA22" s="497">
        <v>36159</v>
      </c>
      <c r="AB22" s="498"/>
      <c r="AC22" s="498"/>
      <c r="AD22" s="498"/>
      <c r="AE22" s="498"/>
      <c r="AF22" s="498"/>
      <c r="AG22" s="499"/>
    </row>
    <row r="23" spans="1:33" s="413" customFormat="1" ht="13.5" customHeight="1">
      <c r="A23" s="441"/>
      <c r="B23" s="442"/>
      <c r="C23" s="442"/>
      <c r="D23" s="442"/>
      <c r="E23" s="442"/>
      <c r="F23" s="442"/>
      <c r="G23" s="510"/>
      <c r="H23" s="501"/>
      <c r="I23" s="502"/>
      <c r="J23" s="502"/>
      <c r="K23" s="502"/>
      <c r="L23" s="503"/>
      <c r="M23" s="503"/>
      <c r="N23" s="504" t="s">
        <v>186</v>
      </c>
      <c r="O23" s="505">
        <v>41.46</v>
      </c>
      <c r="P23" s="456"/>
      <c r="Q23" s="456"/>
      <c r="R23" s="456"/>
      <c r="S23" s="456"/>
      <c r="T23" s="456"/>
      <c r="U23" s="501"/>
      <c r="V23" s="502"/>
      <c r="W23" s="502"/>
      <c r="X23" s="508"/>
      <c r="Y23" s="508"/>
      <c r="Z23" s="509" t="s">
        <v>190</v>
      </c>
      <c r="AA23" s="457">
        <v>14.0681718263</v>
      </c>
      <c r="AB23" s="458"/>
      <c r="AC23" s="458"/>
      <c r="AD23" s="458"/>
      <c r="AE23" s="458"/>
      <c r="AF23" s="458"/>
      <c r="AG23" s="459"/>
    </row>
    <row r="24" spans="1:33" s="413" customFormat="1" ht="18" customHeight="1">
      <c r="A24" s="491" t="s">
        <v>203</v>
      </c>
      <c r="B24" s="492"/>
      <c r="C24" s="492"/>
      <c r="D24" s="492"/>
      <c r="E24" s="492"/>
      <c r="F24" s="492"/>
      <c r="G24" s="493"/>
      <c r="H24" s="494">
        <v>477080</v>
      </c>
      <c r="I24" s="495"/>
      <c r="J24" s="495"/>
      <c r="K24" s="495"/>
      <c r="L24" s="496"/>
      <c r="M24" s="496"/>
      <c r="N24" s="496"/>
      <c r="O24" s="496">
        <v>116207</v>
      </c>
      <c r="P24" s="496"/>
      <c r="Q24" s="496"/>
      <c r="R24" s="496"/>
      <c r="S24" s="496"/>
      <c r="T24" s="496"/>
      <c r="U24" s="496">
        <v>143177</v>
      </c>
      <c r="V24" s="496"/>
      <c r="W24" s="496"/>
      <c r="X24" s="496"/>
      <c r="Y24" s="496"/>
      <c r="Z24" s="496"/>
      <c r="AA24" s="497">
        <v>-26970</v>
      </c>
      <c r="AB24" s="498"/>
      <c r="AC24" s="498"/>
      <c r="AD24" s="498"/>
      <c r="AE24" s="498"/>
      <c r="AF24" s="498"/>
      <c r="AG24" s="499"/>
    </row>
    <row r="25" spans="1:33" s="413" customFormat="1" ht="13.5" customHeight="1">
      <c r="A25" s="441"/>
      <c r="B25" s="442"/>
      <c r="C25" s="442"/>
      <c r="D25" s="442"/>
      <c r="E25" s="442"/>
      <c r="F25" s="442"/>
      <c r="G25" s="510"/>
      <c r="H25" s="501"/>
      <c r="I25" s="502"/>
      <c r="J25" s="502"/>
      <c r="K25" s="502"/>
      <c r="L25" s="503"/>
      <c r="M25" s="503"/>
      <c r="N25" s="504" t="s">
        <v>186</v>
      </c>
      <c r="O25" s="505">
        <v>24.36</v>
      </c>
      <c r="P25" s="456"/>
      <c r="Q25" s="456"/>
      <c r="R25" s="456"/>
      <c r="S25" s="456"/>
      <c r="T25" s="456"/>
      <c r="U25" s="501"/>
      <c r="V25" s="502"/>
      <c r="W25" s="502"/>
      <c r="X25" s="508"/>
      <c r="Y25" s="508"/>
      <c r="Z25" s="509" t="s">
        <v>190</v>
      </c>
      <c r="AA25" s="457">
        <v>-18.836824350200001</v>
      </c>
      <c r="AB25" s="458"/>
      <c r="AC25" s="458"/>
      <c r="AD25" s="458"/>
      <c r="AE25" s="458"/>
      <c r="AF25" s="458"/>
      <c r="AG25" s="459"/>
    </row>
    <row r="26" spans="1:33" s="413" customFormat="1" ht="18" customHeight="1">
      <c r="A26" s="491" t="s">
        <v>204</v>
      </c>
      <c r="B26" s="492"/>
      <c r="C26" s="492"/>
      <c r="D26" s="492"/>
      <c r="E26" s="492"/>
      <c r="F26" s="492"/>
      <c r="G26" s="493"/>
      <c r="H26" s="494">
        <v>174697</v>
      </c>
      <c r="I26" s="495"/>
      <c r="J26" s="495"/>
      <c r="K26" s="495"/>
      <c r="L26" s="496"/>
      <c r="M26" s="496"/>
      <c r="N26" s="496"/>
      <c r="O26" s="496">
        <v>90331</v>
      </c>
      <c r="P26" s="496"/>
      <c r="Q26" s="496"/>
      <c r="R26" s="496"/>
      <c r="S26" s="496"/>
      <c r="T26" s="496"/>
      <c r="U26" s="496">
        <v>98916</v>
      </c>
      <c r="V26" s="496"/>
      <c r="W26" s="496"/>
      <c r="X26" s="496"/>
      <c r="Y26" s="496"/>
      <c r="Z26" s="496"/>
      <c r="AA26" s="497">
        <v>-8585</v>
      </c>
      <c r="AB26" s="498"/>
      <c r="AC26" s="498"/>
      <c r="AD26" s="498"/>
      <c r="AE26" s="498"/>
      <c r="AF26" s="498"/>
      <c r="AG26" s="499"/>
    </row>
    <row r="27" spans="1:33" s="413" customFormat="1" ht="13.5" customHeight="1">
      <c r="A27" s="441"/>
      <c r="B27" s="442"/>
      <c r="C27" s="442"/>
      <c r="D27" s="442"/>
      <c r="E27" s="442"/>
      <c r="F27" s="442"/>
      <c r="G27" s="510"/>
      <c r="H27" s="501"/>
      <c r="I27" s="502"/>
      <c r="J27" s="502"/>
      <c r="K27" s="502"/>
      <c r="L27" s="503"/>
      <c r="M27" s="503"/>
      <c r="N27" s="504" t="s">
        <v>186</v>
      </c>
      <c r="O27" s="505">
        <v>51.74</v>
      </c>
      <c r="P27" s="456"/>
      <c r="Q27" s="456"/>
      <c r="R27" s="456"/>
      <c r="S27" s="456"/>
      <c r="T27" s="456"/>
      <c r="U27" s="501"/>
      <c r="V27" s="502"/>
      <c r="W27" s="502"/>
      <c r="X27" s="508"/>
      <c r="Y27" s="508"/>
      <c r="Z27" s="509" t="s">
        <v>190</v>
      </c>
      <c r="AA27" s="457">
        <v>-8.6790812406400004</v>
      </c>
      <c r="AB27" s="458"/>
      <c r="AC27" s="458"/>
      <c r="AD27" s="458"/>
      <c r="AE27" s="458"/>
      <c r="AF27" s="458"/>
      <c r="AG27" s="459"/>
    </row>
    <row r="28" spans="1:33" s="413" customFormat="1" ht="18" customHeight="1">
      <c r="A28" s="491" t="s">
        <v>205</v>
      </c>
      <c r="B28" s="492"/>
      <c r="C28" s="492"/>
      <c r="D28" s="492"/>
      <c r="E28" s="492"/>
      <c r="F28" s="492"/>
      <c r="G28" s="493"/>
      <c r="H28" s="494">
        <v>331579</v>
      </c>
      <c r="I28" s="495"/>
      <c r="J28" s="495"/>
      <c r="K28" s="495"/>
      <c r="L28" s="496"/>
      <c r="M28" s="496"/>
      <c r="N28" s="496"/>
      <c r="O28" s="496">
        <v>161740</v>
      </c>
      <c r="P28" s="496"/>
      <c r="Q28" s="496"/>
      <c r="R28" s="496"/>
      <c r="S28" s="496"/>
      <c r="T28" s="496"/>
      <c r="U28" s="496">
        <v>132536</v>
      </c>
      <c r="V28" s="496"/>
      <c r="W28" s="496"/>
      <c r="X28" s="496"/>
      <c r="Y28" s="496"/>
      <c r="Z28" s="496"/>
      <c r="AA28" s="497">
        <v>29204</v>
      </c>
      <c r="AB28" s="498"/>
      <c r="AC28" s="498"/>
      <c r="AD28" s="498"/>
      <c r="AE28" s="498"/>
      <c r="AF28" s="498"/>
      <c r="AG28" s="499"/>
    </row>
    <row r="29" spans="1:33" s="413" customFormat="1" ht="13.5" customHeight="1">
      <c r="A29" s="441"/>
      <c r="B29" s="442"/>
      <c r="C29" s="442"/>
      <c r="D29" s="442"/>
      <c r="E29" s="442"/>
      <c r="F29" s="442"/>
      <c r="G29" s="510"/>
      <c r="H29" s="501"/>
      <c r="I29" s="502"/>
      <c r="J29" s="502"/>
      <c r="K29" s="502"/>
      <c r="L29" s="503"/>
      <c r="M29" s="503"/>
      <c r="N29" s="504" t="s">
        <v>186</v>
      </c>
      <c r="O29" s="505">
        <v>48.78</v>
      </c>
      <c r="P29" s="456"/>
      <c r="Q29" s="456"/>
      <c r="R29" s="456"/>
      <c r="S29" s="456"/>
      <c r="T29" s="456"/>
      <c r="U29" s="501"/>
      <c r="V29" s="502"/>
      <c r="W29" s="502"/>
      <c r="X29" s="508"/>
      <c r="Y29" s="508"/>
      <c r="Z29" s="509" t="s">
        <v>190</v>
      </c>
      <c r="AA29" s="457">
        <v>22.034767912100001</v>
      </c>
      <c r="AB29" s="458"/>
      <c r="AC29" s="458"/>
      <c r="AD29" s="458"/>
      <c r="AE29" s="458"/>
      <c r="AF29" s="458"/>
      <c r="AG29" s="459"/>
    </row>
    <row r="30" spans="1:33" s="413" customFormat="1" ht="18" customHeight="1">
      <c r="A30" s="491" t="s">
        <v>206</v>
      </c>
      <c r="B30" s="492"/>
      <c r="C30" s="492"/>
      <c r="D30" s="492"/>
      <c r="E30" s="492"/>
      <c r="F30" s="492"/>
      <c r="G30" s="493"/>
      <c r="H30" s="494">
        <v>835571</v>
      </c>
      <c r="I30" s="495"/>
      <c r="J30" s="495"/>
      <c r="K30" s="495"/>
      <c r="L30" s="496"/>
      <c r="M30" s="496"/>
      <c r="N30" s="496"/>
      <c r="O30" s="496">
        <v>0</v>
      </c>
      <c r="P30" s="496"/>
      <c r="Q30" s="496"/>
      <c r="R30" s="496"/>
      <c r="S30" s="496"/>
      <c r="T30" s="496"/>
      <c r="U30" s="497">
        <v>0</v>
      </c>
      <c r="V30" s="498"/>
      <c r="W30" s="498"/>
      <c r="X30" s="498"/>
      <c r="Y30" s="498"/>
      <c r="Z30" s="517"/>
      <c r="AA30" s="497">
        <v>0</v>
      </c>
      <c r="AB30" s="498"/>
      <c r="AC30" s="498"/>
      <c r="AD30" s="498"/>
      <c r="AE30" s="498"/>
      <c r="AF30" s="498"/>
      <c r="AG30" s="499"/>
    </row>
    <row r="31" spans="1:33" s="413" customFormat="1" ht="13.5" customHeight="1">
      <c r="A31" s="441"/>
      <c r="B31" s="442"/>
      <c r="C31" s="442"/>
      <c r="D31" s="442"/>
      <c r="E31" s="442"/>
      <c r="F31" s="442"/>
      <c r="G31" s="510"/>
      <c r="H31" s="501"/>
      <c r="I31" s="502"/>
      <c r="J31" s="502"/>
      <c r="K31" s="502"/>
      <c r="L31" s="503"/>
      <c r="M31" s="503"/>
      <c r="N31" s="504" t="s">
        <v>186</v>
      </c>
      <c r="O31" s="505">
        <v>0</v>
      </c>
      <c r="P31" s="456"/>
      <c r="Q31" s="456"/>
      <c r="R31" s="456"/>
      <c r="S31" s="456"/>
      <c r="T31" s="456"/>
      <c r="U31" s="501"/>
      <c r="V31" s="502"/>
      <c r="W31" s="502"/>
      <c r="X31" s="508"/>
      <c r="Y31" s="508"/>
      <c r="Z31" s="509" t="s">
        <v>190</v>
      </c>
      <c r="AA31" s="457">
        <v>0</v>
      </c>
      <c r="AB31" s="458"/>
      <c r="AC31" s="458"/>
      <c r="AD31" s="458"/>
      <c r="AE31" s="458"/>
      <c r="AF31" s="458"/>
      <c r="AG31" s="459"/>
    </row>
    <row r="32" spans="1:33" s="413" customFormat="1" ht="18" customHeight="1">
      <c r="A32" s="491" t="s">
        <v>207</v>
      </c>
      <c r="B32" s="492"/>
      <c r="C32" s="492"/>
      <c r="D32" s="492"/>
      <c r="E32" s="492"/>
      <c r="F32" s="492"/>
      <c r="G32" s="493"/>
      <c r="H32" s="494">
        <v>61244</v>
      </c>
      <c r="I32" s="495"/>
      <c r="J32" s="495"/>
      <c r="K32" s="495"/>
      <c r="L32" s="496"/>
      <c r="M32" s="496"/>
      <c r="N32" s="496"/>
      <c r="O32" s="496">
        <v>29174</v>
      </c>
      <c r="P32" s="496"/>
      <c r="Q32" s="496"/>
      <c r="R32" s="496"/>
      <c r="S32" s="496"/>
      <c r="T32" s="496"/>
      <c r="U32" s="496">
        <v>28593</v>
      </c>
      <c r="V32" s="496"/>
      <c r="W32" s="496"/>
      <c r="X32" s="496"/>
      <c r="Y32" s="496"/>
      <c r="Z32" s="496"/>
      <c r="AA32" s="497">
        <v>581</v>
      </c>
      <c r="AB32" s="498"/>
      <c r="AC32" s="498"/>
      <c r="AD32" s="498"/>
      <c r="AE32" s="498"/>
      <c r="AF32" s="498"/>
      <c r="AG32" s="499"/>
    </row>
    <row r="33" spans="1:33" s="413" customFormat="1" ht="13.5" customHeight="1">
      <c r="A33" s="441"/>
      <c r="B33" s="442"/>
      <c r="C33" s="442"/>
      <c r="D33" s="442"/>
      <c r="E33" s="442"/>
      <c r="F33" s="442"/>
      <c r="G33" s="510"/>
      <c r="H33" s="501"/>
      <c r="I33" s="502"/>
      <c r="J33" s="502"/>
      <c r="K33" s="502"/>
      <c r="L33" s="503"/>
      <c r="M33" s="503"/>
      <c r="N33" s="504" t="s">
        <v>186</v>
      </c>
      <c r="O33" s="505">
        <v>47.64</v>
      </c>
      <c r="P33" s="456"/>
      <c r="Q33" s="456"/>
      <c r="R33" s="456"/>
      <c r="S33" s="456"/>
      <c r="T33" s="456"/>
      <c r="U33" s="501"/>
      <c r="V33" s="502"/>
      <c r="W33" s="502"/>
      <c r="X33" s="508"/>
      <c r="Y33" s="508"/>
      <c r="Z33" s="509" t="s">
        <v>190</v>
      </c>
      <c r="AA33" s="457">
        <v>-61.896610749700002</v>
      </c>
      <c r="AB33" s="458"/>
      <c r="AC33" s="458"/>
      <c r="AD33" s="458"/>
      <c r="AE33" s="458"/>
      <c r="AF33" s="458"/>
      <c r="AG33" s="459"/>
    </row>
    <row r="34" spans="1:33" s="413" customFormat="1" ht="18" customHeight="1">
      <c r="A34" s="491" t="s">
        <v>208</v>
      </c>
      <c r="B34" s="492"/>
      <c r="C34" s="492"/>
      <c r="D34" s="492"/>
      <c r="E34" s="492"/>
      <c r="F34" s="492"/>
      <c r="G34" s="493"/>
      <c r="H34" s="494">
        <v>3293</v>
      </c>
      <c r="I34" s="495"/>
      <c r="J34" s="495"/>
      <c r="K34" s="495"/>
      <c r="L34" s="496"/>
      <c r="M34" s="496"/>
      <c r="N34" s="496"/>
      <c r="O34" s="496">
        <v>1113</v>
      </c>
      <c r="P34" s="496"/>
      <c r="Q34" s="496"/>
      <c r="R34" s="496"/>
      <c r="S34" s="496"/>
      <c r="T34" s="496"/>
      <c r="U34" s="496">
        <v>2921</v>
      </c>
      <c r="V34" s="496"/>
      <c r="W34" s="496"/>
      <c r="X34" s="496"/>
      <c r="Y34" s="496"/>
      <c r="Z34" s="496"/>
      <c r="AA34" s="497">
        <v>-1808</v>
      </c>
      <c r="AB34" s="498"/>
      <c r="AC34" s="498"/>
      <c r="AD34" s="498"/>
      <c r="AE34" s="498"/>
      <c r="AF34" s="498"/>
      <c r="AG34" s="499"/>
    </row>
    <row r="35" spans="1:33" s="413" customFormat="1" ht="13.5" customHeight="1">
      <c r="A35" s="441"/>
      <c r="B35" s="442"/>
      <c r="C35" s="442"/>
      <c r="D35" s="442"/>
      <c r="E35" s="442"/>
      <c r="F35" s="442"/>
      <c r="G35" s="510"/>
      <c r="H35" s="501"/>
      <c r="I35" s="502"/>
      <c r="J35" s="502"/>
      <c r="K35" s="502"/>
      <c r="L35" s="503"/>
      <c r="M35" s="503"/>
      <c r="N35" s="504" t="s">
        <v>186</v>
      </c>
      <c r="O35" s="505">
        <v>33.799999999999997</v>
      </c>
      <c r="P35" s="456"/>
      <c r="Q35" s="456"/>
      <c r="R35" s="456"/>
      <c r="S35" s="456"/>
      <c r="T35" s="456"/>
      <c r="U35" s="501"/>
      <c r="V35" s="502"/>
      <c r="W35" s="502"/>
      <c r="X35" s="508"/>
      <c r="Y35" s="508"/>
      <c r="Z35" s="509" t="s">
        <v>190</v>
      </c>
      <c r="AA35" s="457">
        <v>61.896610749700002</v>
      </c>
      <c r="AB35" s="458"/>
      <c r="AC35" s="458"/>
      <c r="AD35" s="458"/>
      <c r="AE35" s="458"/>
      <c r="AF35" s="458"/>
      <c r="AG35" s="459"/>
    </row>
    <row r="36" spans="1:33" s="413" customFormat="1" ht="18" customHeight="1">
      <c r="A36" s="491" t="s">
        <v>209</v>
      </c>
      <c r="B36" s="492"/>
      <c r="C36" s="492"/>
      <c r="D36" s="492"/>
      <c r="E36" s="492"/>
      <c r="F36" s="492"/>
      <c r="G36" s="493"/>
      <c r="H36" s="494">
        <v>10001</v>
      </c>
      <c r="I36" s="495"/>
      <c r="J36" s="495"/>
      <c r="K36" s="495"/>
      <c r="L36" s="496"/>
      <c r="M36" s="496"/>
      <c r="N36" s="496"/>
      <c r="O36" s="496">
        <v>0</v>
      </c>
      <c r="P36" s="496"/>
      <c r="Q36" s="496"/>
      <c r="R36" s="496"/>
      <c r="S36" s="496"/>
      <c r="T36" s="496"/>
      <c r="U36" s="497">
        <v>0</v>
      </c>
      <c r="V36" s="498"/>
      <c r="W36" s="498"/>
      <c r="X36" s="498"/>
      <c r="Y36" s="498"/>
      <c r="Z36" s="517"/>
      <c r="AA36" s="497">
        <v>0</v>
      </c>
      <c r="AB36" s="498"/>
      <c r="AC36" s="498"/>
      <c r="AD36" s="498"/>
      <c r="AE36" s="498"/>
      <c r="AF36" s="498"/>
      <c r="AG36" s="499"/>
    </row>
    <row r="37" spans="1:33" s="413" customFormat="1" ht="13.5" customHeight="1">
      <c r="A37" s="441"/>
      <c r="B37" s="442"/>
      <c r="C37" s="442"/>
      <c r="D37" s="442"/>
      <c r="E37" s="442"/>
      <c r="F37" s="442"/>
      <c r="G37" s="510"/>
      <c r="H37" s="501"/>
      <c r="I37" s="502"/>
      <c r="J37" s="502"/>
      <c r="K37" s="502"/>
      <c r="L37" s="503"/>
      <c r="M37" s="503"/>
      <c r="N37" s="504" t="s">
        <v>186</v>
      </c>
      <c r="O37" s="505">
        <v>0</v>
      </c>
      <c r="P37" s="456"/>
      <c r="Q37" s="456"/>
      <c r="R37" s="456"/>
      <c r="S37" s="456"/>
      <c r="T37" s="456"/>
      <c r="U37" s="501"/>
      <c r="V37" s="502"/>
      <c r="W37" s="502"/>
      <c r="X37" s="508"/>
      <c r="Y37" s="508"/>
      <c r="Z37" s="509" t="s">
        <v>190</v>
      </c>
      <c r="AA37" s="457">
        <v>0</v>
      </c>
      <c r="AB37" s="458"/>
      <c r="AC37" s="458"/>
      <c r="AD37" s="458"/>
      <c r="AE37" s="458"/>
      <c r="AF37" s="458"/>
      <c r="AG37" s="459"/>
    </row>
    <row r="38" spans="1:33" s="417" customFormat="1" ht="18" customHeight="1">
      <c r="A38" s="511" t="s">
        <v>93</v>
      </c>
      <c r="B38" s="512"/>
      <c r="C38" s="512"/>
      <c r="D38" s="512"/>
      <c r="E38" s="512"/>
      <c r="F38" s="512"/>
      <c r="G38" s="513"/>
      <c r="H38" s="514">
        <v>2600558</v>
      </c>
      <c r="I38" s="515"/>
      <c r="J38" s="515"/>
      <c r="K38" s="515"/>
      <c r="L38" s="516"/>
      <c r="M38" s="516"/>
      <c r="N38" s="516"/>
      <c r="O38" s="516">
        <v>691751</v>
      </c>
      <c r="P38" s="516"/>
      <c r="Q38" s="516"/>
      <c r="R38" s="516"/>
      <c r="S38" s="516"/>
      <c r="T38" s="516"/>
      <c r="U38" s="515">
        <v>663170</v>
      </c>
      <c r="V38" s="515"/>
      <c r="W38" s="515"/>
      <c r="X38" s="516"/>
      <c r="Y38" s="516"/>
      <c r="Z38" s="516"/>
      <c r="AA38" s="497">
        <v>28581</v>
      </c>
      <c r="AB38" s="498"/>
      <c r="AC38" s="498"/>
      <c r="AD38" s="498"/>
      <c r="AE38" s="498"/>
      <c r="AF38" s="498"/>
      <c r="AG38" s="499"/>
    </row>
    <row r="39" spans="1:33" s="413" customFormat="1" ht="13.5" customHeight="1">
      <c r="A39" s="441"/>
      <c r="B39" s="442"/>
      <c r="C39" s="442"/>
      <c r="D39" s="442"/>
      <c r="E39" s="442"/>
      <c r="F39" s="442"/>
      <c r="G39" s="510"/>
      <c r="H39" s="501"/>
      <c r="I39" s="502"/>
      <c r="J39" s="502"/>
      <c r="K39" s="502"/>
      <c r="L39" s="503"/>
      <c r="M39" s="503"/>
      <c r="N39" s="504" t="s">
        <v>186</v>
      </c>
      <c r="O39" s="505">
        <v>26.6</v>
      </c>
      <c r="P39" s="456"/>
      <c r="Q39" s="456"/>
      <c r="R39" s="456"/>
      <c r="S39" s="456"/>
      <c r="T39" s="456"/>
      <c r="U39" s="506"/>
      <c r="V39" s="507"/>
      <c r="W39" s="507"/>
      <c r="X39" s="508"/>
      <c r="Y39" s="508"/>
      <c r="Z39" s="509" t="s">
        <v>190</v>
      </c>
      <c r="AA39" s="457">
        <v>4.3097546631999997</v>
      </c>
      <c r="AB39" s="458"/>
      <c r="AC39" s="458"/>
      <c r="AD39" s="458"/>
      <c r="AE39" s="458"/>
      <c r="AF39" s="458"/>
      <c r="AG39" s="459"/>
    </row>
    <row r="40" spans="1:33" s="413" customFormat="1">
      <c r="AG40" s="418"/>
    </row>
    <row r="41" spans="1:33" s="413" customFormat="1">
      <c r="AG41" s="418"/>
    </row>
    <row r="42" spans="1:33" s="413" customFormat="1">
      <c r="AG42" s="418"/>
    </row>
    <row r="43" spans="1:33" s="413" customFormat="1">
      <c r="AG43" s="418"/>
    </row>
    <row r="44" spans="1:33" s="413" customFormat="1">
      <c r="AG44" s="418"/>
    </row>
    <row r="45" spans="1:33" s="413" customFormat="1"/>
    <row r="46" spans="1:33" s="413" customFormat="1"/>
    <row r="47" spans="1:33" s="413" customFormat="1"/>
    <row r="48" spans="1:33" s="413" customFormat="1"/>
    <row r="49" spans="1:33" s="413" customFormat="1"/>
    <row r="50" spans="1:33" s="413" customFormat="1"/>
    <row r="51" spans="1:33" s="413" customFormat="1"/>
    <row r="52" spans="1:33" s="413" customFormat="1"/>
    <row r="53" spans="1:33" s="413" customFormat="1"/>
    <row r="54" spans="1:33" s="413" customFormat="1" ht="16.5">
      <c r="A54" s="412" t="s">
        <v>180</v>
      </c>
    </row>
    <row r="55" spans="1:33" s="413" customFormat="1"/>
    <row r="56" spans="1:33" s="413" customFormat="1" ht="14">
      <c r="A56" s="473" t="s">
        <v>342</v>
      </c>
      <c r="B56" s="473"/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473"/>
      <c r="X56" s="473"/>
      <c r="Y56" s="473"/>
      <c r="Z56" s="473"/>
      <c r="AA56" s="473"/>
      <c r="AB56" s="473"/>
      <c r="AC56" s="473"/>
      <c r="AD56" s="473"/>
      <c r="AE56" s="473"/>
      <c r="AF56" s="473"/>
      <c r="AG56" s="473"/>
    </row>
    <row r="57" spans="1:33" s="413" customFormat="1"/>
    <row r="58" spans="1:33" s="413" customFormat="1">
      <c r="A58" s="417" t="s">
        <v>210</v>
      </c>
    </row>
    <row r="59" spans="1:33" s="413" customFormat="1">
      <c r="A59" s="417"/>
    </row>
    <row r="60" spans="1:33" s="413" customFormat="1">
      <c r="A60" s="417"/>
      <c r="B60" s="413" t="s">
        <v>192</v>
      </c>
      <c r="AG60" s="475" t="s">
        <v>193</v>
      </c>
    </row>
    <row r="61" spans="1:33" s="413" customFormat="1" ht="18" customHeight="1">
      <c r="A61" s="419" t="s">
        <v>194</v>
      </c>
      <c r="B61" s="420"/>
      <c r="C61" s="420"/>
      <c r="D61" s="420"/>
      <c r="E61" s="420"/>
      <c r="F61" s="420"/>
      <c r="G61" s="421"/>
      <c r="H61" s="476" t="s">
        <v>195</v>
      </c>
      <c r="I61" s="422"/>
      <c r="J61" s="422"/>
      <c r="K61" s="422"/>
      <c r="L61" s="422"/>
      <c r="M61" s="422"/>
      <c r="N61" s="422"/>
      <c r="O61" s="477" t="s">
        <v>196</v>
      </c>
      <c r="P61" s="478"/>
      <c r="Q61" s="478"/>
      <c r="R61" s="478"/>
      <c r="S61" s="478"/>
      <c r="T61" s="479"/>
      <c r="U61" s="422" t="s">
        <v>197</v>
      </c>
      <c r="V61" s="422"/>
      <c r="W61" s="422"/>
      <c r="X61" s="422"/>
      <c r="Y61" s="422"/>
      <c r="Z61" s="422"/>
      <c r="AA61" s="476" t="s">
        <v>198</v>
      </c>
      <c r="AB61" s="422"/>
      <c r="AC61" s="422"/>
      <c r="AD61" s="422"/>
      <c r="AE61" s="422"/>
      <c r="AF61" s="422"/>
      <c r="AG61" s="426"/>
    </row>
    <row r="62" spans="1:33" s="413" customFormat="1" ht="18" customHeight="1">
      <c r="A62" s="480"/>
      <c r="B62" s="481"/>
      <c r="C62" s="481"/>
      <c r="D62" s="481"/>
      <c r="E62" s="481"/>
      <c r="F62" s="481"/>
      <c r="G62" s="482"/>
      <c r="H62" s="483"/>
      <c r="I62" s="484"/>
      <c r="J62" s="484"/>
      <c r="K62" s="484"/>
      <c r="L62" s="484"/>
      <c r="M62" s="484"/>
      <c r="N62" s="484"/>
      <c r="O62" s="485"/>
      <c r="P62" s="486"/>
      <c r="Q62" s="486"/>
      <c r="R62" s="486"/>
      <c r="S62" s="486"/>
      <c r="T62" s="487"/>
      <c r="U62" s="484"/>
      <c r="V62" s="484"/>
      <c r="W62" s="484"/>
      <c r="X62" s="484"/>
      <c r="Y62" s="484"/>
      <c r="Z62" s="484"/>
      <c r="AA62" s="483"/>
      <c r="AB62" s="484"/>
      <c r="AC62" s="484"/>
      <c r="AD62" s="484"/>
      <c r="AE62" s="484"/>
      <c r="AF62" s="484"/>
      <c r="AG62" s="488"/>
    </row>
    <row r="63" spans="1:33" s="413" customFormat="1" ht="18" customHeight="1">
      <c r="A63" s="480"/>
      <c r="B63" s="481"/>
      <c r="C63" s="481"/>
      <c r="D63" s="481"/>
      <c r="E63" s="481"/>
      <c r="F63" s="481"/>
      <c r="G63" s="482"/>
      <c r="H63" s="489"/>
      <c r="I63" s="489"/>
      <c r="J63" s="489"/>
      <c r="K63" s="489"/>
      <c r="L63" s="489"/>
      <c r="M63" s="489"/>
      <c r="N63" s="489"/>
      <c r="O63" s="485"/>
      <c r="P63" s="486"/>
      <c r="Q63" s="486"/>
      <c r="R63" s="486"/>
      <c r="S63" s="486"/>
      <c r="T63" s="487"/>
      <c r="U63" s="489"/>
      <c r="V63" s="489"/>
      <c r="W63" s="489"/>
      <c r="X63" s="489"/>
      <c r="Y63" s="489"/>
      <c r="Z63" s="489"/>
      <c r="AA63" s="489"/>
      <c r="AB63" s="489"/>
      <c r="AC63" s="489"/>
      <c r="AD63" s="489"/>
      <c r="AE63" s="489"/>
      <c r="AF63" s="489"/>
      <c r="AG63" s="490"/>
    </row>
    <row r="64" spans="1:33" s="413" customFormat="1" ht="18" customHeight="1">
      <c r="A64" s="491" t="s">
        <v>211</v>
      </c>
      <c r="B64" s="492"/>
      <c r="C64" s="492"/>
      <c r="D64" s="492"/>
      <c r="E64" s="492"/>
      <c r="F64" s="492"/>
      <c r="G64" s="493"/>
      <c r="H64" s="494">
        <v>200000</v>
      </c>
      <c r="I64" s="495"/>
      <c r="J64" s="495"/>
      <c r="K64" s="495"/>
      <c r="L64" s="496"/>
      <c r="M64" s="496"/>
      <c r="N64" s="496"/>
      <c r="O64" s="496">
        <v>0</v>
      </c>
      <c r="P64" s="496"/>
      <c r="Q64" s="496"/>
      <c r="R64" s="496"/>
      <c r="S64" s="496"/>
      <c r="T64" s="496"/>
      <c r="U64" s="495">
        <v>0</v>
      </c>
      <c r="V64" s="495"/>
      <c r="W64" s="495"/>
      <c r="X64" s="496"/>
      <c r="Y64" s="496"/>
      <c r="Z64" s="496"/>
      <c r="AA64" s="497">
        <v>0</v>
      </c>
      <c r="AB64" s="498"/>
      <c r="AC64" s="498"/>
      <c r="AD64" s="498"/>
      <c r="AE64" s="498"/>
      <c r="AF64" s="498"/>
      <c r="AG64" s="499"/>
    </row>
    <row r="65" spans="1:33" s="413" customFormat="1" ht="13.5" customHeight="1">
      <c r="A65" s="441"/>
      <c r="B65" s="442"/>
      <c r="C65" s="442"/>
      <c r="D65" s="442"/>
      <c r="E65" s="442"/>
      <c r="F65" s="442"/>
      <c r="G65" s="510"/>
      <c r="H65" s="501"/>
      <c r="I65" s="502"/>
      <c r="J65" s="502"/>
      <c r="K65" s="502"/>
      <c r="L65" s="503"/>
      <c r="M65" s="503"/>
      <c r="N65" s="504" t="s">
        <v>186</v>
      </c>
      <c r="O65" s="505">
        <v>0</v>
      </c>
      <c r="P65" s="456"/>
      <c r="Q65" s="456"/>
      <c r="R65" s="456"/>
      <c r="S65" s="456"/>
      <c r="T65" s="456"/>
      <c r="U65" s="506"/>
      <c r="V65" s="507"/>
      <c r="W65" s="507"/>
      <c r="X65" s="508"/>
      <c r="Y65" s="508"/>
      <c r="Z65" s="509" t="s">
        <v>190</v>
      </c>
      <c r="AA65" s="457">
        <v>0</v>
      </c>
      <c r="AB65" s="458"/>
      <c r="AC65" s="458"/>
      <c r="AD65" s="458"/>
      <c r="AE65" s="458"/>
      <c r="AF65" s="458"/>
      <c r="AG65" s="459"/>
    </row>
    <row r="66" spans="1:33" s="413" customFormat="1" ht="18" customHeight="1">
      <c r="A66" s="491" t="s">
        <v>212</v>
      </c>
      <c r="B66" s="492"/>
      <c r="C66" s="492"/>
      <c r="D66" s="492"/>
      <c r="E66" s="492"/>
      <c r="F66" s="492"/>
      <c r="G66" s="493"/>
      <c r="H66" s="494">
        <v>1</v>
      </c>
      <c r="I66" s="495"/>
      <c r="J66" s="495"/>
      <c r="K66" s="495"/>
      <c r="L66" s="496"/>
      <c r="M66" s="496"/>
      <c r="N66" s="496"/>
      <c r="O66" s="496">
        <v>0</v>
      </c>
      <c r="P66" s="496"/>
      <c r="Q66" s="496"/>
      <c r="R66" s="496"/>
      <c r="S66" s="496"/>
      <c r="T66" s="496"/>
      <c r="U66" s="495">
        <v>0</v>
      </c>
      <c r="V66" s="495"/>
      <c r="W66" s="495"/>
      <c r="X66" s="496"/>
      <c r="Y66" s="496"/>
      <c r="Z66" s="496"/>
      <c r="AA66" s="497">
        <v>0</v>
      </c>
      <c r="AB66" s="498"/>
      <c r="AC66" s="498"/>
      <c r="AD66" s="498"/>
      <c r="AE66" s="498"/>
      <c r="AF66" s="498"/>
      <c r="AG66" s="499"/>
    </row>
    <row r="67" spans="1:33" s="413" customFormat="1" ht="13.5" customHeight="1">
      <c r="A67" s="441"/>
      <c r="B67" s="442"/>
      <c r="C67" s="442"/>
      <c r="D67" s="442"/>
      <c r="E67" s="442"/>
      <c r="F67" s="442"/>
      <c r="G67" s="510"/>
      <c r="H67" s="501"/>
      <c r="I67" s="502"/>
      <c r="J67" s="502"/>
      <c r="K67" s="502"/>
      <c r="L67" s="503"/>
      <c r="M67" s="503"/>
      <c r="N67" s="504" t="s">
        <v>186</v>
      </c>
      <c r="O67" s="505">
        <v>0</v>
      </c>
      <c r="P67" s="456"/>
      <c r="Q67" s="456"/>
      <c r="R67" s="456"/>
      <c r="S67" s="456"/>
      <c r="T67" s="456"/>
      <c r="U67" s="506"/>
      <c r="V67" s="507"/>
      <c r="W67" s="507"/>
      <c r="X67" s="508"/>
      <c r="Y67" s="508"/>
      <c r="Z67" s="509" t="s">
        <v>190</v>
      </c>
      <c r="AA67" s="457">
        <v>0</v>
      </c>
      <c r="AB67" s="458"/>
      <c r="AC67" s="458"/>
      <c r="AD67" s="458"/>
      <c r="AE67" s="458"/>
      <c r="AF67" s="458"/>
      <c r="AG67" s="459"/>
    </row>
    <row r="68" spans="1:33" s="413" customFormat="1" ht="18" customHeight="1">
      <c r="A68" s="491" t="s">
        <v>213</v>
      </c>
      <c r="B68" s="492"/>
      <c r="C68" s="492"/>
      <c r="D68" s="492"/>
      <c r="E68" s="492"/>
      <c r="F68" s="492"/>
      <c r="G68" s="493"/>
      <c r="H68" s="494">
        <v>12300</v>
      </c>
      <c r="I68" s="495"/>
      <c r="J68" s="495"/>
      <c r="K68" s="495"/>
      <c r="L68" s="496"/>
      <c r="M68" s="496"/>
      <c r="N68" s="496"/>
      <c r="O68" s="496">
        <v>0</v>
      </c>
      <c r="P68" s="496"/>
      <c r="Q68" s="496"/>
      <c r="R68" s="496"/>
      <c r="S68" s="496"/>
      <c r="T68" s="496"/>
      <c r="U68" s="495">
        <v>0</v>
      </c>
      <c r="V68" s="495"/>
      <c r="W68" s="495"/>
      <c r="X68" s="496"/>
      <c r="Y68" s="496"/>
      <c r="Z68" s="496"/>
      <c r="AA68" s="497">
        <v>0</v>
      </c>
      <c r="AB68" s="498"/>
      <c r="AC68" s="498"/>
      <c r="AD68" s="498"/>
      <c r="AE68" s="498"/>
      <c r="AF68" s="498"/>
      <c r="AG68" s="499"/>
    </row>
    <row r="69" spans="1:33" s="413" customFormat="1" ht="13.5" customHeight="1">
      <c r="A69" s="441"/>
      <c r="B69" s="442"/>
      <c r="C69" s="442"/>
      <c r="D69" s="442"/>
      <c r="E69" s="442"/>
      <c r="F69" s="442"/>
      <c r="G69" s="510"/>
      <c r="H69" s="501"/>
      <c r="I69" s="502"/>
      <c r="J69" s="502"/>
      <c r="K69" s="502"/>
      <c r="L69" s="503"/>
      <c r="M69" s="503"/>
      <c r="N69" s="504" t="s">
        <v>186</v>
      </c>
      <c r="O69" s="505">
        <v>0</v>
      </c>
      <c r="P69" s="456"/>
      <c r="Q69" s="456"/>
      <c r="R69" s="456"/>
      <c r="S69" s="456"/>
      <c r="T69" s="456"/>
      <c r="U69" s="506"/>
      <c r="V69" s="507"/>
      <c r="W69" s="507"/>
      <c r="X69" s="508"/>
      <c r="Y69" s="508"/>
      <c r="Z69" s="509" t="s">
        <v>190</v>
      </c>
      <c r="AA69" s="457">
        <v>0</v>
      </c>
      <c r="AB69" s="458"/>
      <c r="AC69" s="458"/>
      <c r="AD69" s="458"/>
      <c r="AE69" s="458"/>
      <c r="AF69" s="458"/>
      <c r="AG69" s="459"/>
    </row>
    <row r="70" spans="1:33" s="413" customFormat="1" ht="18" customHeight="1">
      <c r="A70" s="491" t="s">
        <v>105</v>
      </c>
      <c r="B70" s="492"/>
      <c r="C70" s="492"/>
      <c r="D70" s="492"/>
      <c r="E70" s="492"/>
      <c r="F70" s="492"/>
      <c r="G70" s="493"/>
      <c r="H70" s="494">
        <v>150002</v>
      </c>
      <c r="I70" s="495"/>
      <c r="J70" s="495"/>
      <c r="K70" s="495"/>
      <c r="L70" s="496"/>
      <c r="M70" s="496"/>
      <c r="N70" s="496"/>
      <c r="O70" s="496">
        <v>477</v>
      </c>
      <c r="P70" s="496"/>
      <c r="Q70" s="496"/>
      <c r="R70" s="496"/>
      <c r="S70" s="496"/>
      <c r="T70" s="496"/>
      <c r="U70" s="495">
        <v>0</v>
      </c>
      <c r="V70" s="495"/>
      <c r="W70" s="495"/>
      <c r="X70" s="496"/>
      <c r="Y70" s="496"/>
      <c r="Z70" s="496"/>
      <c r="AA70" s="497">
        <v>477</v>
      </c>
      <c r="AB70" s="498"/>
      <c r="AC70" s="498"/>
      <c r="AD70" s="498"/>
      <c r="AE70" s="498"/>
      <c r="AF70" s="498"/>
      <c r="AG70" s="499"/>
    </row>
    <row r="71" spans="1:33" s="413" customFormat="1" ht="13.5" customHeight="1">
      <c r="A71" s="441"/>
      <c r="B71" s="442"/>
      <c r="C71" s="442"/>
      <c r="D71" s="442"/>
      <c r="E71" s="442"/>
      <c r="F71" s="442"/>
      <c r="G71" s="510"/>
      <c r="H71" s="501"/>
      <c r="I71" s="502"/>
      <c r="J71" s="502"/>
      <c r="K71" s="502"/>
      <c r="L71" s="503"/>
      <c r="M71" s="503"/>
      <c r="N71" s="504" t="s">
        <v>186</v>
      </c>
      <c r="O71" s="505">
        <v>3.1799957599999998E-2</v>
      </c>
      <c r="P71" s="456"/>
      <c r="Q71" s="456"/>
      <c r="R71" s="456"/>
      <c r="S71" s="456"/>
      <c r="T71" s="456"/>
      <c r="U71" s="506"/>
      <c r="V71" s="507"/>
      <c r="W71" s="507"/>
      <c r="X71" s="508"/>
      <c r="Y71" s="508"/>
      <c r="Z71" s="509" t="s">
        <v>190</v>
      </c>
      <c r="AA71" s="457">
        <v>0</v>
      </c>
      <c r="AB71" s="458"/>
      <c r="AC71" s="458"/>
      <c r="AD71" s="458"/>
      <c r="AE71" s="458"/>
      <c r="AF71" s="458"/>
      <c r="AG71" s="459"/>
    </row>
    <row r="72" spans="1:33" s="417" customFormat="1" ht="18" customHeight="1">
      <c r="A72" s="511" t="s">
        <v>93</v>
      </c>
      <c r="B72" s="512"/>
      <c r="C72" s="512"/>
      <c r="D72" s="512"/>
      <c r="E72" s="512"/>
      <c r="F72" s="512"/>
      <c r="G72" s="513"/>
      <c r="H72" s="514">
        <v>362303</v>
      </c>
      <c r="I72" s="515"/>
      <c r="J72" s="515"/>
      <c r="K72" s="515"/>
      <c r="L72" s="516"/>
      <c r="M72" s="516"/>
      <c r="N72" s="516"/>
      <c r="O72" s="516">
        <v>477</v>
      </c>
      <c r="P72" s="516"/>
      <c r="Q72" s="516"/>
      <c r="R72" s="516"/>
      <c r="S72" s="516"/>
      <c r="T72" s="516"/>
      <c r="U72" s="516">
        <v>0</v>
      </c>
      <c r="V72" s="516"/>
      <c r="W72" s="516"/>
      <c r="X72" s="516"/>
      <c r="Y72" s="516"/>
      <c r="Z72" s="516"/>
      <c r="AA72" s="497">
        <v>477</v>
      </c>
      <c r="AB72" s="498"/>
      <c r="AC72" s="498"/>
      <c r="AD72" s="498"/>
      <c r="AE72" s="498"/>
      <c r="AF72" s="498"/>
      <c r="AG72" s="499"/>
    </row>
    <row r="73" spans="1:33" s="413" customFormat="1" ht="13.5" customHeight="1">
      <c r="A73" s="441"/>
      <c r="B73" s="442"/>
      <c r="C73" s="442"/>
      <c r="D73" s="442"/>
      <c r="E73" s="442"/>
      <c r="F73" s="442"/>
      <c r="G73" s="510"/>
      <c r="H73" s="501"/>
      <c r="I73" s="502"/>
      <c r="J73" s="502"/>
      <c r="K73" s="502"/>
      <c r="L73" s="503"/>
      <c r="M73" s="503"/>
      <c r="N73" s="504" t="s">
        <v>186</v>
      </c>
      <c r="O73" s="505">
        <v>0.13165775606999999</v>
      </c>
      <c r="P73" s="456"/>
      <c r="Q73" s="456"/>
      <c r="R73" s="456"/>
      <c r="S73" s="456"/>
      <c r="T73" s="456"/>
      <c r="U73" s="501"/>
      <c r="V73" s="502"/>
      <c r="W73" s="502"/>
      <c r="X73" s="508"/>
      <c r="Y73" s="508"/>
      <c r="Z73" s="509" t="s">
        <v>190</v>
      </c>
      <c r="AA73" s="457">
        <v>0</v>
      </c>
      <c r="AB73" s="458"/>
      <c r="AC73" s="458"/>
      <c r="AD73" s="458"/>
      <c r="AE73" s="458"/>
      <c r="AF73" s="458"/>
      <c r="AG73" s="459"/>
    </row>
    <row r="74" spans="1:33" s="413" customFormat="1"/>
    <row r="75" spans="1:33" s="413" customFormat="1">
      <c r="A75" s="417"/>
      <c r="B75" s="413" t="s">
        <v>201</v>
      </c>
      <c r="AG75" s="475" t="s">
        <v>193</v>
      </c>
    </row>
    <row r="76" spans="1:33" s="413" customFormat="1" ht="18" customHeight="1">
      <c r="A76" s="419" t="s">
        <v>194</v>
      </c>
      <c r="B76" s="420"/>
      <c r="C76" s="420"/>
      <c r="D76" s="420"/>
      <c r="E76" s="420"/>
      <c r="F76" s="420"/>
      <c r="G76" s="421"/>
      <c r="H76" s="476" t="s">
        <v>195</v>
      </c>
      <c r="I76" s="422"/>
      <c r="J76" s="422"/>
      <c r="K76" s="422"/>
      <c r="L76" s="422"/>
      <c r="M76" s="422"/>
      <c r="N76" s="422"/>
      <c r="O76" s="477" t="s">
        <v>196</v>
      </c>
      <c r="P76" s="478"/>
      <c r="Q76" s="478"/>
      <c r="R76" s="478"/>
      <c r="S76" s="478"/>
      <c r="T76" s="479"/>
      <c r="U76" s="422" t="s">
        <v>197</v>
      </c>
      <c r="V76" s="422"/>
      <c r="W76" s="422"/>
      <c r="X76" s="422"/>
      <c r="Y76" s="422"/>
      <c r="Z76" s="422"/>
      <c r="AA76" s="476" t="s">
        <v>198</v>
      </c>
      <c r="AB76" s="422"/>
      <c r="AC76" s="422"/>
      <c r="AD76" s="422"/>
      <c r="AE76" s="422"/>
      <c r="AF76" s="422"/>
      <c r="AG76" s="426"/>
    </row>
    <row r="77" spans="1:33" s="413" customFormat="1" ht="18" customHeight="1">
      <c r="A77" s="480"/>
      <c r="B77" s="481"/>
      <c r="C77" s="481"/>
      <c r="D77" s="481"/>
      <c r="E77" s="481"/>
      <c r="F77" s="481"/>
      <c r="G77" s="482"/>
      <c r="H77" s="483"/>
      <c r="I77" s="484"/>
      <c r="J77" s="484"/>
      <c r="K77" s="484"/>
      <c r="L77" s="484"/>
      <c r="M77" s="484"/>
      <c r="N77" s="484"/>
      <c r="O77" s="485"/>
      <c r="P77" s="486"/>
      <c r="Q77" s="486"/>
      <c r="R77" s="486"/>
      <c r="S77" s="486"/>
      <c r="T77" s="487"/>
      <c r="U77" s="484"/>
      <c r="V77" s="484"/>
      <c r="W77" s="484"/>
      <c r="X77" s="484"/>
      <c r="Y77" s="484"/>
      <c r="Z77" s="484"/>
      <c r="AA77" s="483"/>
      <c r="AB77" s="484"/>
      <c r="AC77" s="484"/>
      <c r="AD77" s="484"/>
      <c r="AE77" s="484"/>
      <c r="AF77" s="484"/>
      <c r="AG77" s="488"/>
    </row>
    <row r="78" spans="1:33" s="413" customFormat="1" ht="18" customHeight="1">
      <c r="A78" s="480"/>
      <c r="B78" s="481"/>
      <c r="C78" s="481"/>
      <c r="D78" s="481"/>
      <c r="E78" s="481"/>
      <c r="F78" s="481"/>
      <c r="G78" s="482"/>
      <c r="H78" s="489"/>
      <c r="I78" s="489"/>
      <c r="J78" s="489"/>
      <c r="K78" s="489"/>
      <c r="L78" s="489"/>
      <c r="M78" s="489"/>
      <c r="N78" s="489"/>
      <c r="O78" s="485"/>
      <c r="P78" s="486"/>
      <c r="Q78" s="486"/>
      <c r="R78" s="486"/>
      <c r="S78" s="486"/>
      <c r="T78" s="487"/>
      <c r="U78" s="489"/>
      <c r="V78" s="489"/>
      <c r="W78" s="489"/>
      <c r="X78" s="489"/>
      <c r="Y78" s="489"/>
      <c r="Z78" s="489"/>
      <c r="AA78" s="489"/>
      <c r="AB78" s="489"/>
      <c r="AC78" s="489"/>
      <c r="AD78" s="489"/>
      <c r="AE78" s="489"/>
      <c r="AF78" s="489"/>
      <c r="AG78" s="490"/>
    </row>
    <row r="79" spans="1:33" s="413" customFormat="1" ht="18" customHeight="1">
      <c r="A79" s="491" t="s">
        <v>214</v>
      </c>
      <c r="B79" s="492"/>
      <c r="C79" s="492"/>
      <c r="D79" s="492"/>
      <c r="E79" s="492"/>
      <c r="F79" s="492"/>
      <c r="G79" s="493"/>
      <c r="H79" s="494">
        <v>1302329</v>
      </c>
      <c r="I79" s="495"/>
      <c r="J79" s="495"/>
      <c r="K79" s="495"/>
      <c r="L79" s="496"/>
      <c r="M79" s="496"/>
      <c r="N79" s="496"/>
      <c r="O79" s="496">
        <v>835074</v>
      </c>
      <c r="P79" s="496"/>
      <c r="Q79" s="496"/>
      <c r="R79" s="496"/>
      <c r="S79" s="496"/>
      <c r="T79" s="496"/>
      <c r="U79" s="496">
        <v>666929</v>
      </c>
      <c r="V79" s="496"/>
      <c r="W79" s="496"/>
      <c r="X79" s="496"/>
      <c r="Y79" s="496"/>
      <c r="Z79" s="496"/>
      <c r="AA79" s="497">
        <v>168145</v>
      </c>
      <c r="AB79" s="498"/>
      <c r="AC79" s="498"/>
      <c r="AD79" s="498"/>
      <c r="AE79" s="498"/>
      <c r="AF79" s="498"/>
      <c r="AG79" s="499"/>
    </row>
    <row r="80" spans="1:33" s="413" customFormat="1" ht="13.5" customHeight="1">
      <c r="A80" s="441"/>
      <c r="B80" s="442"/>
      <c r="C80" s="442"/>
      <c r="D80" s="442"/>
      <c r="E80" s="442"/>
      <c r="F80" s="442"/>
      <c r="G80" s="510"/>
      <c r="H80" s="501"/>
      <c r="I80" s="502"/>
      <c r="J80" s="502"/>
      <c r="K80" s="502"/>
      <c r="L80" s="503"/>
      <c r="M80" s="503"/>
      <c r="N80" s="504" t="s">
        <v>186</v>
      </c>
      <c r="O80" s="505">
        <v>64.121585252200006</v>
      </c>
      <c r="P80" s="456"/>
      <c r="Q80" s="456"/>
      <c r="R80" s="456"/>
      <c r="S80" s="456"/>
      <c r="T80" s="456"/>
      <c r="U80" s="501"/>
      <c r="V80" s="502"/>
      <c r="W80" s="502"/>
      <c r="X80" s="508"/>
      <c r="Y80" s="508"/>
      <c r="Z80" s="509" t="s">
        <v>190</v>
      </c>
      <c r="AA80" s="457">
        <v>25.211829145199999</v>
      </c>
      <c r="AB80" s="458"/>
      <c r="AC80" s="458"/>
      <c r="AD80" s="458"/>
      <c r="AE80" s="458"/>
      <c r="AF80" s="458"/>
      <c r="AG80" s="459"/>
    </row>
    <row r="81" spans="1:36" s="413" customFormat="1" ht="18" customHeight="1">
      <c r="A81" s="491" t="s">
        <v>215</v>
      </c>
      <c r="B81" s="492"/>
      <c r="C81" s="492"/>
      <c r="D81" s="492"/>
      <c r="E81" s="492"/>
      <c r="F81" s="492"/>
      <c r="G81" s="493"/>
      <c r="H81" s="494">
        <v>249561</v>
      </c>
      <c r="I81" s="495"/>
      <c r="J81" s="495"/>
      <c r="K81" s="495"/>
      <c r="L81" s="496"/>
      <c r="M81" s="496"/>
      <c r="N81" s="496"/>
      <c r="O81" s="496">
        <v>124096</v>
      </c>
      <c r="P81" s="496"/>
      <c r="Q81" s="496"/>
      <c r="R81" s="496"/>
      <c r="S81" s="496"/>
      <c r="T81" s="496"/>
      <c r="U81" s="496">
        <v>122606</v>
      </c>
      <c r="V81" s="496"/>
      <c r="W81" s="496"/>
      <c r="X81" s="496"/>
      <c r="Y81" s="496"/>
      <c r="Z81" s="496"/>
      <c r="AA81" s="497">
        <v>1490</v>
      </c>
      <c r="AB81" s="498"/>
      <c r="AC81" s="498"/>
      <c r="AD81" s="498"/>
      <c r="AE81" s="498"/>
      <c r="AF81" s="498"/>
      <c r="AG81" s="499"/>
    </row>
    <row r="82" spans="1:36" s="413" customFormat="1" ht="13.5" customHeight="1">
      <c r="A82" s="441"/>
      <c r="B82" s="442"/>
      <c r="C82" s="442"/>
      <c r="D82" s="442"/>
      <c r="E82" s="442"/>
      <c r="F82" s="442"/>
      <c r="G82" s="510"/>
      <c r="H82" s="501"/>
      <c r="I82" s="502"/>
      <c r="J82" s="502"/>
      <c r="K82" s="502"/>
      <c r="L82" s="503"/>
      <c r="M82" s="503"/>
      <c r="N82" s="504" t="s">
        <v>186</v>
      </c>
      <c r="O82" s="505">
        <v>49.729703735999998</v>
      </c>
      <c r="P82" s="456"/>
      <c r="Q82" s="456"/>
      <c r="R82" s="456"/>
      <c r="S82" s="456"/>
      <c r="T82" s="456"/>
      <c r="U82" s="501"/>
      <c r="V82" s="502"/>
      <c r="W82" s="502"/>
      <c r="X82" s="508"/>
      <c r="Y82" s="508"/>
      <c r="Z82" s="509" t="s">
        <v>190</v>
      </c>
      <c r="AA82" s="457">
        <v>1.2152749457600001</v>
      </c>
      <c r="AB82" s="458"/>
      <c r="AC82" s="458"/>
      <c r="AD82" s="458"/>
      <c r="AE82" s="458"/>
      <c r="AF82" s="458"/>
      <c r="AG82" s="459"/>
    </row>
    <row r="83" spans="1:36" s="413" customFormat="1" ht="18" customHeight="1">
      <c r="A83" s="491" t="s">
        <v>105</v>
      </c>
      <c r="B83" s="492"/>
      <c r="C83" s="492"/>
      <c r="D83" s="492"/>
      <c r="E83" s="492"/>
      <c r="F83" s="492"/>
      <c r="G83" s="493"/>
      <c r="H83" s="494">
        <v>160000</v>
      </c>
      <c r="I83" s="495"/>
      <c r="J83" s="495"/>
      <c r="K83" s="495"/>
      <c r="L83" s="496"/>
      <c r="M83" s="496"/>
      <c r="N83" s="496"/>
      <c r="O83" s="496">
        <v>0</v>
      </c>
      <c r="P83" s="496"/>
      <c r="Q83" s="496"/>
      <c r="R83" s="496"/>
      <c r="S83" s="496"/>
      <c r="T83" s="496"/>
      <c r="U83" s="496">
        <v>0</v>
      </c>
      <c r="V83" s="496"/>
      <c r="W83" s="496"/>
      <c r="X83" s="496"/>
      <c r="Y83" s="496"/>
      <c r="Z83" s="496"/>
      <c r="AA83" s="497">
        <v>0</v>
      </c>
      <c r="AB83" s="498"/>
      <c r="AC83" s="498"/>
      <c r="AD83" s="498"/>
      <c r="AE83" s="498"/>
      <c r="AF83" s="498"/>
      <c r="AG83" s="499"/>
    </row>
    <row r="84" spans="1:36" s="413" customFormat="1" ht="13.5" customHeight="1">
      <c r="A84" s="441"/>
      <c r="B84" s="442"/>
      <c r="C84" s="442"/>
      <c r="D84" s="442"/>
      <c r="E84" s="442"/>
      <c r="F84" s="442"/>
      <c r="G84" s="510"/>
      <c r="H84" s="501"/>
      <c r="I84" s="502"/>
      <c r="J84" s="502"/>
      <c r="K84" s="502"/>
      <c r="L84" s="503"/>
      <c r="M84" s="503"/>
      <c r="N84" s="504" t="s">
        <v>186</v>
      </c>
      <c r="O84" s="505">
        <v>0</v>
      </c>
      <c r="P84" s="456"/>
      <c r="Q84" s="456"/>
      <c r="R84" s="456"/>
      <c r="S84" s="456"/>
      <c r="T84" s="456"/>
      <c r="U84" s="501"/>
      <c r="V84" s="502"/>
      <c r="W84" s="502"/>
      <c r="X84" s="508"/>
      <c r="Y84" s="508"/>
      <c r="Z84" s="509" t="s">
        <v>190</v>
      </c>
      <c r="AA84" s="457">
        <v>0</v>
      </c>
      <c r="AB84" s="458"/>
      <c r="AC84" s="458"/>
      <c r="AD84" s="458"/>
      <c r="AE84" s="458"/>
      <c r="AF84" s="458"/>
      <c r="AG84" s="459"/>
    </row>
    <row r="85" spans="1:36" s="417" customFormat="1" ht="18" customHeight="1">
      <c r="A85" s="511" t="s">
        <v>93</v>
      </c>
      <c r="B85" s="512"/>
      <c r="C85" s="512"/>
      <c r="D85" s="512"/>
      <c r="E85" s="512"/>
      <c r="F85" s="512"/>
      <c r="G85" s="513"/>
      <c r="H85" s="514">
        <v>1711870</v>
      </c>
      <c r="I85" s="515"/>
      <c r="J85" s="515"/>
      <c r="K85" s="515"/>
      <c r="L85" s="516"/>
      <c r="M85" s="516"/>
      <c r="N85" s="516"/>
      <c r="O85" s="516">
        <v>959170</v>
      </c>
      <c r="P85" s="516"/>
      <c r="Q85" s="516"/>
      <c r="R85" s="516"/>
      <c r="S85" s="516"/>
      <c r="T85" s="516"/>
      <c r="U85" s="516">
        <v>789535</v>
      </c>
      <c r="V85" s="516"/>
      <c r="W85" s="516"/>
      <c r="X85" s="516"/>
      <c r="Y85" s="516"/>
      <c r="Z85" s="516"/>
      <c r="AA85" s="497">
        <v>169635</v>
      </c>
      <c r="AB85" s="498"/>
      <c r="AC85" s="498"/>
      <c r="AD85" s="498"/>
      <c r="AE85" s="498"/>
      <c r="AF85" s="498"/>
      <c r="AG85" s="499"/>
    </row>
    <row r="86" spans="1:36" s="413" customFormat="1" ht="13.5" customHeight="1">
      <c r="A86" s="441"/>
      <c r="B86" s="442"/>
      <c r="C86" s="442"/>
      <c r="D86" s="442"/>
      <c r="E86" s="442"/>
      <c r="F86" s="442"/>
      <c r="G86" s="510"/>
      <c r="H86" s="501"/>
      <c r="I86" s="502"/>
      <c r="J86" s="502"/>
      <c r="K86" s="502"/>
      <c r="L86" s="503"/>
      <c r="M86" s="503"/>
      <c r="N86" s="504" t="s">
        <v>186</v>
      </c>
      <c r="O86" s="505">
        <v>56.0305397021</v>
      </c>
      <c r="P86" s="456"/>
      <c r="Q86" s="456"/>
      <c r="R86" s="456"/>
      <c r="S86" s="456"/>
      <c r="T86" s="456"/>
      <c r="U86" s="501"/>
      <c r="V86" s="502"/>
      <c r="W86" s="502"/>
      <c r="X86" s="508"/>
      <c r="Y86" s="508"/>
      <c r="Z86" s="509" t="s">
        <v>190</v>
      </c>
      <c r="AA86" s="457">
        <v>21.4854312981</v>
      </c>
      <c r="AB86" s="458"/>
      <c r="AC86" s="458"/>
      <c r="AD86" s="458"/>
      <c r="AE86" s="458"/>
      <c r="AF86" s="458"/>
      <c r="AG86" s="459"/>
    </row>
    <row r="87" spans="1:36" s="413" customFormat="1">
      <c r="AG87" s="418" t="s">
        <v>216</v>
      </c>
    </row>
    <row r="88" spans="1:36" s="413" customFormat="1"/>
    <row r="89" spans="1:36" s="413" customFormat="1">
      <c r="A89" s="518" t="s">
        <v>343</v>
      </c>
      <c r="B89" s="518"/>
      <c r="C89" s="518"/>
      <c r="D89" s="518"/>
      <c r="E89" s="518"/>
      <c r="F89" s="518"/>
      <c r="G89" s="518"/>
      <c r="H89" s="518"/>
      <c r="I89" s="518"/>
      <c r="J89" s="518"/>
      <c r="K89" s="518"/>
      <c r="L89" s="518"/>
      <c r="M89" s="518"/>
      <c r="N89" s="518"/>
      <c r="O89" s="518"/>
      <c r="P89" s="518"/>
      <c r="Q89" s="518"/>
      <c r="R89" s="518"/>
      <c r="S89" s="518"/>
      <c r="T89" s="518"/>
      <c r="U89" s="518"/>
      <c r="V89" s="518"/>
      <c r="W89" s="518"/>
      <c r="X89" s="518"/>
      <c r="Y89" s="518"/>
      <c r="Z89" s="518"/>
      <c r="AA89" s="518"/>
      <c r="AB89" s="518"/>
      <c r="AC89" s="518"/>
      <c r="AD89" s="518"/>
      <c r="AE89" s="518"/>
      <c r="AF89" s="518"/>
      <c r="AG89" s="518"/>
      <c r="AJ89" s="418"/>
    </row>
    <row r="90" spans="1:36" s="413" customFormat="1">
      <c r="A90" s="518"/>
      <c r="B90" s="518"/>
      <c r="C90" s="518"/>
      <c r="D90" s="518"/>
      <c r="E90" s="518"/>
      <c r="F90" s="518"/>
      <c r="G90" s="518"/>
      <c r="H90" s="518"/>
      <c r="I90" s="518"/>
      <c r="J90" s="518"/>
      <c r="K90" s="518"/>
      <c r="L90" s="518"/>
      <c r="M90" s="518"/>
      <c r="N90" s="518"/>
      <c r="O90" s="518"/>
      <c r="P90" s="518"/>
      <c r="Q90" s="518"/>
      <c r="R90" s="518"/>
      <c r="S90" s="518"/>
      <c r="T90" s="518"/>
      <c r="U90" s="518"/>
      <c r="V90" s="518"/>
      <c r="W90" s="518"/>
      <c r="X90" s="518"/>
      <c r="Y90" s="518"/>
      <c r="Z90" s="518"/>
      <c r="AA90" s="518"/>
      <c r="AB90" s="518"/>
      <c r="AC90" s="518"/>
      <c r="AD90" s="518"/>
      <c r="AE90" s="518"/>
      <c r="AF90" s="518"/>
      <c r="AG90" s="518"/>
      <c r="AI90" s="519"/>
      <c r="AJ90" s="519"/>
    </row>
    <row r="91" spans="1:36" s="413" customFormat="1">
      <c r="C91" s="520" t="s">
        <v>217</v>
      </c>
      <c r="U91" s="521">
        <v>399473</v>
      </c>
      <c r="V91" s="521"/>
      <c r="W91" s="521"/>
      <c r="X91" s="521"/>
      <c r="Y91" s="521"/>
      <c r="Z91" s="521"/>
      <c r="AI91" s="520"/>
      <c r="AJ91" s="522"/>
    </row>
    <row r="92" spans="1:36" s="413" customFormat="1">
      <c r="C92" s="520" t="s">
        <v>218</v>
      </c>
      <c r="U92" s="521">
        <v>785516</v>
      </c>
      <c r="V92" s="521"/>
      <c r="W92" s="521"/>
      <c r="X92" s="521"/>
      <c r="Y92" s="521"/>
      <c r="Z92" s="521"/>
      <c r="AI92" s="520"/>
      <c r="AJ92" s="522"/>
    </row>
    <row r="93" spans="1:36" s="413" customFormat="1">
      <c r="C93" s="520" t="s">
        <v>219</v>
      </c>
      <c r="U93" s="521" t="s">
        <v>220</v>
      </c>
      <c r="V93" s="521"/>
      <c r="W93" s="521"/>
      <c r="X93" s="521"/>
      <c r="Y93" s="521"/>
      <c r="Z93" s="521"/>
      <c r="AI93" s="520"/>
      <c r="AJ93" s="522"/>
    </row>
    <row r="94" spans="1:36" s="413" customFormat="1">
      <c r="C94" s="520" t="s">
        <v>221</v>
      </c>
      <c r="U94" s="521">
        <v>41897</v>
      </c>
      <c r="V94" s="521"/>
      <c r="W94" s="521"/>
      <c r="X94" s="521"/>
      <c r="Y94" s="521"/>
      <c r="Z94" s="521"/>
      <c r="AI94" s="520"/>
      <c r="AJ94" s="522"/>
    </row>
    <row r="95" spans="1:36" s="413" customFormat="1">
      <c r="C95" s="520" t="s">
        <v>222</v>
      </c>
      <c r="U95" s="521" t="s">
        <v>220</v>
      </c>
      <c r="V95" s="521"/>
      <c r="W95" s="521"/>
      <c r="X95" s="521"/>
      <c r="Y95" s="521"/>
      <c r="Z95" s="521"/>
      <c r="AI95" s="520"/>
      <c r="AJ95" s="522"/>
    </row>
    <row r="96" spans="1:36" s="413" customFormat="1">
      <c r="C96" s="520" t="s">
        <v>223</v>
      </c>
      <c r="U96" s="521">
        <v>122681</v>
      </c>
      <c r="V96" s="521"/>
      <c r="W96" s="521"/>
      <c r="X96" s="521"/>
      <c r="Y96" s="521"/>
      <c r="Z96" s="521"/>
      <c r="AI96" s="520"/>
      <c r="AJ96" s="522"/>
    </row>
    <row r="97" spans="2:36" s="413" customFormat="1">
      <c r="B97" s="523"/>
      <c r="C97" s="524" t="s">
        <v>224</v>
      </c>
      <c r="D97" s="524"/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524"/>
      <c r="T97" s="525">
        <v>1349567</v>
      </c>
      <c r="U97" s="525"/>
      <c r="V97" s="525"/>
      <c r="W97" s="525"/>
      <c r="X97" s="525"/>
      <c r="Y97" s="525"/>
      <c r="Z97" s="525"/>
      <c r="AA97" s="523"/>
      <c r="AJ97" s="522"/>
    </row>
    <row r="98" spans="2:36" s="413" customFormat="1">
      <c r="U98" s="526"/>
      <c r="V98" s="526"/>
      <c r="W98" s="526"/>
      <c r="X98" s="526"/>
      <c r="Y98" s="526"/>
      <c r="Z98" s="526"/>
      <c r="AJ98" s="522"/>
    </row>
    <row r="99" spans="2:36" s="413" customFormat="1">
      <c r="B99" s="413" t="s">
        <v>237</v>
      </c>
    </row>
    <row r="100" spans="2:36" s="413" customFormat="1"/>
    <row r="101" spans="2:36" s="413" customFormat="1"/>
    <row r="102" spans="2:36" s="413" customFormat="1"/>
    <row r="103" spans="2:36" s="413" customFormat="1"/>
    <row r="104" spans="2:36" s="413" customFormat="1"/>
    <row r="105" spans="2:36" s="413" customFormat="1"/>
    <row r="106" spans="2:36" s="413" customFormat="1"/>
    <row r="107" spans="2:36" s="413" customFormat="1"/>
    <row r="108" spans="2:36" s="413" customFormat="1"/>
    <row r="109" spans="2:36" s="413" customFormat="1"/>
    <row r="110" spans="2:36" s="413" customFormat="1"/>
    <row r="111" spans="2:36" s="413" customFormat="1"/>
    <row r="112" spans="2:36" s="413" customFormat="1"/>
    <row r="113" s="413" customFormat="1"/>
    <row r="114" s="413" customFormat="1"/>
    <row r="115" s="413" customFormat="1"/>
    <row r="116" s="413" customFormat="1"/>
    <row r="117" s="413" customFormat="1"/>
    <row r="118" s="413" customFormat="1"/>
    <row r="119" s="413" customFormat="1"/>
    <row r="120" s="413" customFormat="1"/>
    <row r="121" s="413" customFormat="1"/>
    <row r="122" s="413" customFormat="1"/>
    <row r="123" s="413" customFormat="1"/>
    <row r="124" s="413" customFormat="1"/>
    <row r="125" s="413" customFormat="1"/>
    <row r="126" s="413" customFormat="1"/>
    <row r="127" s="413" customFormat="1"/>
    <row r="128" s="413" customFormat="1"/>
    <row r="129" spans="36:36" s="413" customFormat="1"/>
    <row r="130" spans="36:36" s="413" customFormat="1"/>
    <row r="131" spans="36:36" s="413" customFormat="1"/>
    <row r="132" spans="36:36" s="413" customFormat="1"/>
    <row r="133" spans="36:36" s="413" customFormat="1"/>
    <row r="134" spans="36:36" s="413" customFormat="1"/>
    <row r="135" spans="36:36" s="413" customFormat="1"/>
    <row r="136" spans="36:36" s="413" customFormat="1">
      <c r="AJ136" s="413" t="e">
        <v>#DIV/0!</v>
      </c>
    </row>
    <row r="137" spans="36:36" s="413" customFormat="1"/>
    <row r="138" spans="36:36" s="413" customFormat="1"/>
    <row r="139" spans="36:36" s="413" customFormat="1"/>
    <row r="140" spans="36:36" s="413" customFormat="1"/>
    <row r="141" spans="36:36" s="413" customFormat="1"/>
    <row r="142" spans="36:36" s="413" customFormat="1"/>
    <row r="143" spans="36:36" s="413" customFormat="1"/>
    <row r="144" spans="36:36" s="413" customFormat="1"/>
    <row r="145" s="413" customFormat="1"/>
    <row r="146" s="413" customFormat="1"/>
    <row r="147" s="413" customFormat="1"/>
    <row r="148" s="413" customFormat="1"/>
    <row r="149" s="413" customFormat="1"/>
    <row r="150" s="413" customFormat="1"/>
    <row r="151" s="413" customFormat="1"/>
    <row r="152" s="413" customFormat="1"/>
    <row r="153" s="413" customFormat="1"/>
    <row r="154" s="413" customFormat="1"/>
    <row r="155" s="413" customFormat="1"/>
    <row r="156" s="413" customFormat="1"/>
    <row r="157" s="413" customFormat="1"/>
    <row r="158" s="413" customFormat="1"/>
    <row r="159" s="413" customFormat="1"/>
    <row r="160" s="413" customFormat="1"/>
    <row r="161" s="413" customFormat="1"/>
    <row r="162" s="413" customFormat="1"/>
    <row r="163" s="413" customFormat="1"/>
    <row r="164" s="413" customFormat="1"/>
    <row r="165" s="413" customFormat="1"/>
    <row r="166" s="413" customFormat="1"/>
    <row r="167" s="413" customFormat="1"/>
    <row r="168" s="413" customFormat="1"/>
    <row r="169" s="413" customFormat="1"/>
    <row r="170" s="413" customFormat="1"/>
    <row r="171" s="413" customFormat="1"/>
    <row r="172" s="413" customFormat="1"/>
    <row r="173" s="413" customFormat="1"/>
    <row r="174" s="413" customFormat="1"/>
    <row r="175" s="413" customFormat="1"/>
    <row r="176" s="413" customFormat="1"/>
    <row r="177" s="413" customFormat="1"/>
    <row r="178" s="413" customFormat="1"/>
    <row r="179" s="413" customFormat="1"/>
    <row r="180" s="413" customFormat="1"/>
    <row r="181" s="413" customFormat="1"/>
    <row r="182" s="413" customFormat="1"/>
    <row r="183" s="413" customFormat="1"/>
    <row r="184" s="413" customFormat="1"/>
    <row r="185" s="413" customFormat="1"/>
    <row r="186" s="413" customFormat="1"/>
    <row r="187" s="413" customFormat="1"/>
    <row r="188" s="413" customFormat="1"/>
    <row r="189" s="413" customFormat="1"/>
    <row r="190" s="413" customFormat="1"/>
    <row r="191" s="413" customFormat="1"/>
    <row r="192" s="413" customFormat="1"/>
    <row r="193" s="413" customFormat="1"/>
    <row r="194" s="413" customFormat="1"/>
    <row r="195" s="413" customFormat="1"/>
    <row r="196" s="413" customFormat="1"/>
    <row r="197" s="413" customFormat="1"/>
    <row r="198" s="413" customFormat="1"/>
    <row r="199" s="413" customFormat="1"/>
    <row r="200" s="413" customFormat="1"/>
    <row r="201" s="413" customFormat="1"/>
    <row r="202" s="413" customFormat="1"/>
    <row r="203" s="413" customFormat="1"/>
    <row r="204" s="413" customFormat="1"/>
    <row r="205" s="413" customFormat="1"/>
    <row r="206" s="413" customFormat="1"/>
    <row r="207" s="413" customFormat="1"/>
    <row r="208" s="413" customFormat="1"/>
    <row r="209" spans="28:28" s="413" customFormat="1"/>
    <row r="210" spans="28:28" s="413" customFormat="1"/>
    <row r="211" spans="28:28" s="413" customFormat="1"/>
    <row r="212" spans="28:28" s="413" customFormat="1"/>
    <row r="213" spans="28:28" s="413" customFormat="1">
      <c r="AB213" s="413">
        <v>253739</v>
      </c>
    </row>
    <row r="214" spans="28:28" s="413" customFormat="1">
      <c r="AB214" s="413">
        <v>597992</v>
      </c>
    </row>
  </sheetData>
  <mergeCells count="178">
    <mergeCell ref="U94:Z94"/>
    <mergeCell ref="U95:Z95"/>
    <mergeCell ref="U96:Z96"/>
    <mergeCell ref="C97:S97"/>
    <mergeCell ref="T97:Z97"/>
    <mergeCell ref="O86:T86"/>
    <mergeCell ref="AA86:AG86"/>
    <mergeCell ref="A89:AG90"/>
    <mergeCell ref="U91:Z91"/>
    <mergeCell ref="U92:Z92"/>
    <mergeCell ref="U93:Z93"/>
    <mergeCell ref="O84:T84"/>
    <mergeCell ref="AA84:AG84"/>
    <mergeCell ref="A85:G85"/>
    <mergeCell ref="H85:N85"/>
    <mergeCell ref="O85:T85"/>
    <mergeCell ref="U85:Z85"/>
    <mergeCell ref="AA85:AG85"/>
    <mergeCell ref="O82:T82"/>
    <mergeCell ref="AA82:AG82"/>
    <mergeCell ref="A83:G83"/>
    <mergeCell ref="H83:N83"/>
    <mergeCell ref="O83:T83"/>
    <mergeCell ref="U83:Z83"/>
    <mergeCell ref="AA83:AG83"/>
    <mergeCell ref="O80:T80"/>
    <mergeCell ref="AA80:AG80"/>
    <mergeCell ref="A81:G81"/>
    <mergeCell ref="H81:N81"/>
    <mergeCell ref="O81:T81"/>
    <mergeCell ref="U81:Z81"/>
    <mergeCell ref="AA81:AG81"/>
    <mergeCell ref="A76:G78"/>
    <mergeCell ref="H76:N78"/>
    <mergeCell ref="O76:T78"/>
    <mergeCell ref="U76:Z78"/>
    <mergeCell ref="AA76:AG78"/>
    <mergeCell ref="A79:G79"/>
    <mergeCell ref="H79:N79"/>
    <mergeCell ref="O79:T79"/>
    <mergeCell ref="U79:Z79"/>
    <mergeCell ref="AA79:AG79"/>
    <mergeCell ref="A72:G72"/>
    <mergeCell ref="H72:N72"/>
    <mergeCell ref="O72:T72"/>
    <mergeCell ref="U72:Z72"/>
    <mergeCell ref="AA72:AG72"/>
    <mergeCell ref="O73:T73"/>
    <mergeCell ref="AA73:AG73"/>
    <mergeCell ref="A70:G70"/>
    <mergeCell ref="H70:N70"/>
    <mergeCell ref="O70:T70"/>
    <mergeCell ref="U70:Z70"/>
    <mergeCell ref="AA70:AG70"/>
    <mergeCell ref="O71:T71"/>
    <mergeCell ref="AA71:AG71"/>
    <mergeCell ref="A68:G68"/>
    <mergeCell ref="H68:N68"/>
    <mergeCell ref="O68:T68"/>
    <mergeCell ref="U68:Z68"/>
    <mergeCell ref="AA68:AG68"/>
    <mergeCell ref="O69:T69"/>
    <mergeCell ref="AA69:AG69"/>
    <mergeCell ref="A66:G66"/>
    <mergeCell ref="H66:N66"/>
    <mergeCell ref="O66:T66"/>
    <mergeCell ref="U66:Z66"/>
    <mergeCell ref="AA66:AG66"/>
    <mergeCell ref="O67:T67"/>
    <mergeCell ref="AA67:AG67"/>
    <mergeCell ref="A64:G64"/>
    <mergeCell ref="H64:N64"/>
    <mergeCell ref="O64:T64"/>
    <mergeCell ref="U64:Z64"/>
    <mergeCell ref="AA64:AG64"/>
    <mergeCell ref="O65:T65"/>
    <mergeCell ref="AA65:AG65"/>
    <mergeCell ref="O39:T39"/>
    <mergeCell ref="AA39:AG39"/>
    <mergeCell ref="A56:AG56"/>
    <mergeCell ref="A61:G63"/>
    <mergeCell ref="H61:N63"/>
    <mergeCell ref="O61:T63"/>
    <mergeCell ref="U61:Z63"/>
    <mergeCell ref="AA61:AG63"/>
    <mergeCell ref="O37:T37"/>
    <mergeCell ref="AA37:AG37"/>
    <mergeCell ref="A38:G38"/>
    <mergeCell ref="H38:N38"/>
    <mergeCell ref="O38:T38"/>
    <mergeCell ref="U38:Z38"/>
    <mergeCell ref="AA38:AG38"/>
    <mergeCell ref="O35:T35"/>
    <mergeCell ref="AA35:AG35"/>
    <mergeCell ref="A36:G36"/>
    <mergeCell ref="H36:N36"/>
    <mergeCell ref="O36:T36"/>
    <mergeCell ref="U36:Z36"/>
    <mergeCell ref="AA36:AG36"/>
    <mergeCell ref="O33:T33"/>
    <mergeCell ref="AA33:AG33"/>
    <mergeCell ref="A34:G34"/>
    <mergeCell ref="H34:N34"/>
    <mergeCell ref="O34:T34"/>
    <mergeCell ref="U34:Z34"/>
    <mergeCell ref="AA34:AG34"/>
    <mergeCell ref="O31:T31"/>
    <mergeCell ref="AA31:AG31"/>
    <mergeCell ref="A32:G32"/>
    <mergeCell ref="H32:N32"/>
    <mergeCell ref="O32:T32"/>
    <mergeCell ref="U32:Z32"/>
    <mergeCell ref="AA32:AG32"/>
    <mergeCell ref="O29:T29"/>
    <mergeCell ref="AA29:AG29"/>
    <mergeCell ref="A30:G30"/>
    <mergeCell ref="H30:N30"/>
    <mergeCell ref="O30:T30"/>
    <mergeCell ref="U30:Z30"/>
    <mergeCell ref="AA30:AG30"/>
    <mergeCell ref="O27:T27"/>
    <mergeCell ref="AA27:AG27"/>
    <mergeCell ref="A28:G28"/>
    <mergeCell ref="H28:N28"/>
    <mergeCell ref="O28:T28"/>
    <mergeCell ref="U28:Z28"/>
    <mergeCell ref="AA28:AG28"/>
    <mergeCell ref="O25:T25"/>
    <mergeCell ref="AA25:AG25"/>
    <mergeCell ref="A26:G26"/>
    <mergeCell ref="H26:N26"/>
    <mergeCell ref="O26:T26"/>
    <mergeCell ref="U26:Z26"/>
    <mergeCell ref="AA26:AG26"/>
    <mergeCell ref="O23:T23"/>
    <mergeCell ref="AA23:AG23"/>
    <mergeCell ref="A24:G24"/>
    <mergeCell ref="H24:N24"/>
    <mergeCell ref="O24:T24"/>
    <mergeCell ref="U24:Z24"/>
    <mergeCell ref="AA24:AG24"/>
    <mergeCell ref="A19:G21"/>
    <mergeCell ref="H19:N21"/>
    <mergeCell ref="O19:T21"/>
    <mergeCell ref="U19:Z21"/>
    <mergeCell ref="AA19:AG21"/>
    <mergeCell ref="A22:G22"/>
    <mergeCell ref="H22:N22"/>
    <mergeCell ref="O22:T22"/>
    <mergeCell ref="U22:Z22"/>
    <mergeCell ref="AA22:AG22"/>
    <mergeCell ref="A15:G15"/>
    <mergeCell ref="H15:N15"/>
    <mergeCell ref="O15:T15"/>
    <mergeCell ref="U15:Z15"/>
    <mergeCell ref="AA15:AG15"/>
    <mergeCell ref="O16:T16"/>
    <mergeCell ref="AA16:AG16"/>
    <mergeCell ref="A13:G13"/>
    <mergeCell ref="H13:N13"/>
    <mergeCell ref="O13:T13"/>
    <mergeCell ref="U13:Z13"/>
    <mergeCell ref="AA13:AG13"/>
    <mergeCell ref="O14:T14"/>
    <mergeCell ref="AA14:AG14"/>
    <mergeCell ref="A11:G11"/>
    <mergeCell ref="H11:N11"/>
    <mergeCell ref="O11:T11"/>
    <mergeCell ref="U11:Z11"/>
    <mergeCell ref="AA11:AG11"/>
    <mergeCell ref="O12:T12"/>
    <mergeCell ref="AA12:AG12"/>
    <mergeCell ref="A3:AG3"/>
    <mergeCell ref="A8:G10"/>
    <mergeCell ref="H8:N10"/>
    <mergeCell ref="O8:T10"/>
    <mergeCell ref="U8:Z10"/>
    <mergeCell ref="AA8:AG10"/>
  </mergeCells>
  <phoneticPr fontId="20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2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M240"/>
  <sheetViews>
    <sheetView showGridLines="0" view="pageBreakPreview" topLeftCell="A82" zoomScaleNormal="100" zoomScaleSheetLayoutView="100" workbookViewId="0">
      <selection activeCell="AC11" sqref="AC11"/>
    </sheetView>
  </sheetViews>
  <sheetFormatPr defaultColWidth="9" defaultRowHeight="13"/>
  <cols>
    <col min="1" max="33" width="2.6328125" style="413" customWidth="1"/>
    <col min="34" max="34" width="2.26953125" style="413" customWidth="1"/>
    <col min="35" max="35" width="27.26953125" style="413" bestFit="1" customWidth="1"/>
    <col min="36" max="39" width="15" style="413" bestFit="1" customWidth="1"/>
    <col min="40" max="42" width="2.6328125" style="413" customWidth="1"/>
    <col min="43" max="256" width="9" style="413"/>
    <col min="257" max="289" width="2.6328125" style="413" customWidth="1"/>
    <col min="290" max="290" width="2.26953125" style="413" customWidth="1"/>
    <col min="291" max="291" width="27.26953125" style="413" bestFit="1" customWidth="1"/>
    <col min="292" max="295" width="15" style="413" bestFit="1" customWidth="1"/>
    <col min="296" max="298" width="2.6328125" style="413" customWidth="1"/>
    <col min="299" max="512" width="9" style="413"/>
    <col min="513" max="545" width="2.6328125" style="413" customWidth="1"/>
    <col min="546" max="546" width="2.26953125" style="413" customWidth="1"/>
    <col min="547" max="547" width="27.26953125" style="413" bestFit="1" customWidth="1"/>
    <col min="548" max="551" width="15" style="413" bestFit="1" customWidth="1"/>
    <col min="552" max="554" width="2.6328125" style="413" customWidth="1"/>
    <col min="555" max="768" width="9" style="413"/>
    <col min="769" max="801" width="2.6328125" style="413" customWidth="1"/>
    <col min="802" max="802" width="2.26953125" style="413" customWidth="1"/>
    <col min="803" max="803" width="27.26953125" style="413" bestFit="1" customWidth="1"/>
    <col min="804" max="807" width="15" style="413" bestFit="1" customWidth="1"/>
    <col min="808" max="810" width="2.6328125" style="413" customWidth="1"/>
    <col min="811" max="1024" width="9" style="413"/>
    <col min="1025" max="1057" width="2.6328125" style="413" customWidth="1"/>
    <col min="1058" max="1058" width="2.26953125" style="413" customWidth="1"/>
    <col min="1059" max="1059" width="27.26953125" style="413" bestFit="1" customWidth="1"/>
    <col min="1060" max="1063" width="15" style="413" bestFit="1" customWidth="1"/>
    <col min="1064" max="1066" width="2.6328125" style="413" customWidth="1"/>
    <col min="1067" max="1280" width="9" style="413"/>
    <col min="1281" max="1313" width="2.6328125" style="413" customWidth="1"/>
    <col min="1314" max="1314" width="2.26953125" style="413" customWidth="1"/>
    <col min="1315" max="1315" width="27.26953125" style="413" bestFit="1" customWidth="1"/>
    <col min="1316" max="1319" width="15" style="413" bestFit="1" customWidth="1"/>
    <col min="1320" max="1322" width="2.6328125" style="413" customWidth="1"/>
    <col min="1323" max="1536" width="9" style="413"/>
    <col min="1537" max="1569" width="2.6328125" style="413" customWidth="1"/>
    <col min="1570" max="1570" width="2.26953125" style="413" customWidth="1"/>
    <col min="1571" max="1571" width="27.26953125" style="413" bestFit="1" customWidth="1"/>
    <col min="1572" max="1575" width="15" style="413" bestFit="1" customWidth="1"/>
    <col min="1576" max="1578" width="2.6328125" style="413" customWidth="1"/>
    <col min="1579" max="1792" width="9" style="413"/>
    <col min="1793" max="1825" width="2.6328125" style="413" customWidth="1"/>
    <col min="1826" max="1826" width="2.26953125" style="413" customWidth="1"/>
    <col min="1827" max="1827" width="27.26953125" style="413" bestFit="1" customWidth="1"/>
    <col min="1828" max="1831" width="15" style="413" bestFit="1" customWidth="1"/>
    <col min="1832" max="1834" width="2.6328125" style="413" customWidth="1"/>
    <col min="1835" max="2048" width="9" style="413"/>
    <col min="2049" max="2081" width="2.6328125" style="413" customWidth="1"/>
    <col min="2082" max="2082" width="2.26953125" style="413" customWidth="1"/>
    <col min="2083" max="2083" width="27.26953125" style="413" bestFit="1" customWidth="1"/>
    <col min="2084" max="2087" width="15" style="413" bestFit="1" customWidth="1"/>
    <col min="2088" max="2090" width="2.6328125" style="413" customWidth="1"/>
    <col min="2091" max="2304" width="9" style="413"/>
    <col min="2305" max="2337" width="2.6328125" style="413" customWidth="1"/>
    <col min="2338" max="2338" width="2.26953125" style="413" customWidth="1"/>
    <col min="2339" max="2339" width="27.26953125" style="413" bestFit="1" customWidth="1"/>
    <col min="2340" max="2343" width="15" style="413" bestFit="1" customWidth="1"/>
    <col min="2344" max="2346" width="2.6328125" style="413" customWidth="1"/>
    <col min="2347" max="2560" width="9" style="413"/>
    <col min="2561" max="2593" width="2.6328125" style="413" customWidth="1"/>
    <col min="2594" max="2594" width="2.26953125" style="413" customWidth="1"/>
    <col min="2595" max="2595" width="27.26953125" style="413" bestFit="1" customWidth="1"/>
    <col min="2596" max="2599" width="15" style="413" bestFit="1" customWidth="1"/>
    <col min="2600" max="2602" width="2.6328125" style="413" customWidth="1"/>
    <col min="2603" max="2816" width="9" style="413"/>
    <col min="2817" max="2849" width="2.6328125" style="413" customWidth="1"/>
    <col min="2850" max="2850" width="2.26953125" style="413" customWidth="1"/>
    <col min="2851" max="2851" width="27.26953125" style="413" bestFit="1" customWidth="1"/>
    <col min="2852" max="2855" width="15" style="413" bestFit="1" customWidth="1"/>
    <col min="2856" max="2858" width="2.6328125" style="413" customWidth="1"/>
    <col min="2859" max="3072" width="9" style="413"/>
    <col min="3073" max="3105" width="2.6328125" style="413" customWidth="1"/>
    <col min="3106" max="3106" width="2.26953125" style="413" customWidth="1"/>
    <col min="3107" max="3107" width="27.26953125" style="413" bestFit="1" customWidth="1"/>
    <col min="3108" max="3111" width="15" style="413" bestFit="1" customWidth="1"/>
    <col min="3112" max="3114" width="2.6328125" style="413" customWidth="1"/>
    <col min="3115" max="3328" width="9" style="413"/>
    <col min="3329" max="3361" width="2.6328125" style="413" customWidth="1"/>
    <col min="3362" max="3362" width="2.26953125" style="413" customWidth="1"/>
    <col min="3363" max="3363" width="27.26953125" style="413" bestFit="1" customWidth="1"/>
    <col min="3364" max="3367" width="15" style="413" bestFit="1" customWidth="1"/>
    <col min="3368" max="3370" width="2.6328125" style="413" customWidth="1"/>
    <col min="3371" max="3584" width="9" style="413"/>
    <col min="3585" max="3617" width="2.6328125" style="413" customWidth="1"/>
    <col min="3618" max="3618" width="2.26953125" style="413" customWidth="1"/>
    <col min="3619" max="3619" width="27.26953125" style="413" bestFit="1" customWidth="1"/>
    <col min="3620" max="3623" width="15" style="413" bestFit="1" customWidth="1"/>
    <col min="3624" max="3626" width="2.6328125" style="413" customWidth="1"/>
    <col min="3627" max="3840" width="9" style="413"/>
    <col min="3841" max="3873" width="2.6328125" style="413" customWidth="1"/>
    <col min="3874" max="3874" width="2.26953125" style="413" customWidth="1"/>
    <col min="3875" max="3875" width="27.26953125" style="413" bestFit="1" customWidth="1"/>
    <col min="3876" max="3879" width="15" style="413" bestFit="1" customWidth="1"/>
    <col min="3880" max="3882" width="2.6328125" style="413" customWidth="1"/>
    <col min="3883" max="4096" width="9" style="413"/>
    <col min="4097" max="4129" width="2.6328125" style="413" customWidth="1"/>
    <col min="4130" max="4130" width="2.26953125" style="413" customWidth="1"/>
    <col min="4131" max="4131" width="27.26953125" style="413" bestFit="1" customWidth="1"/>
    <col min="4132" max="4135" width="15" style="413" bestFit="1" customWidth="1"/>
    <col min="4136" max="4138" width="2.6328125" style="413" customWidth="1"/>
    <col min="4139" max="4352" width="9" style="413"/>
    <col min="4353" max="4385" width="2.6328125" style="413" customWidth="1"/>
    <col min="4386" max="4386" width="2.26953125" style="413" customWidth="1"/>
    <col min="4387" max="4387" width="27.26953125" style="413" bestFit="1" customWidth="1"/>
    <col min="4388" max="4391" width="15" style="413" bestFit="1" customWidth="1"/>
    <col min="4392" max="4394" width="2.6328125" style="413" customWidth="1"/>
    <col min="4395" max="4608" width="9" style="413"/>
    <col min="4609" max="4641" width="2.6328125" style="413" customWidth="1"/>
    <col min="4642" max="4642" width="2.26953125" style="413" customWidth="1"/>
    <col min="4643" max="4643" width="27.26953125" style="413" bestFit="1" customWidth="1"/>
    <col min="4644" max="4647" width="15" style="413" bestFit="1" customWidth="1"/>
    <col min="4648" max="4650" width="2.6328125" style="413" customWidth="1"/>
    <col min="4651" max="4864" width="9" style="413"/>
    <col min="4865" max="4897" width="2.6328125" style="413" customWidth="1"/>
    <col min="4898" max="4898" width="2.26953125" style="413" customWidth="1"/>
    <col min="4899" max="4899" width="27.26953125" style="413" bestFit="1" customWidth="1"/>
    <col min="4900" max="4903" width="15" style="413" bestFit="1" customWidth="1"/>
    <col min="4904" max="4906" width="2.6328125" style="413" customWidth="1"/>
    <col min="4907" max="5120" width="9" style="413"/>
    <col min="5121" max="5153" width="2.6328125" style="413" customWidth="1"/>
    <col min="5154" max="5154" width="2.26953125" style="413" customWidth="1"/>
    <col min="5155" max="5155" width="27.26953125" style="413" bestFit="1" customWidth="1"/>
    <col min="5156" max="5159" width="15" style="413" bestFit="1" customWidth="1"/>
    <col min="5160" max="5162" width="2.6328125" style="413" customWidth="1"/>
    <col min="5163" max="5376" width="9" style="413"/>
    <col min="5377" max="5409" width="2.6328125" style="413" customWidth="1"/>
    <col min="5410" max="5410" width="2.26953125" style="413" customWidth="1"/>
    <col min="5411" max="5411" width="27.26953125" style="413" bestFit="1" customWidth="1"/>
    <col min="5412" max="5415" width="15" style="413" bestFit="1" customWidth="1"/>
    <col min="5416" max="5418" width="2.6328125" style="413" customWidth="1"/>
    <col min="5419" max="5632" width="9" style="413"/>
    <col min="5633" max="5665" width="2.6328125" style="413" customWidth="1"/>
    <col min="5666" max="5666" width="2.26953125" style="413" customWidth="1"/>
    <col min="5667" max="5667" width="27.26953125" style="413" bestFit="1" customWidth="1"/>
    <col min="5668" max="5671" width="15" style="413" bestFit="1" customWidth="1"/>
    <col min="5672" max="5674" width="2.6328125" style="413" customWidth="1"/>
    <col min="5675" max="5888" width="9" style="413"/>
    <col min="5889" max="5921" width="2.6328125" style="413" customWidth="1"/>
    <col min="5922" max="5922" width="2.26953125" style="413" customWidth="1"/>
    <col min="5923" max="5923" width="27.26953125" style="413" bestFit="1" customWidth="1"/>
    <col min="5924" max="5927" width="15" style="413" bestFit="1" customWidth="1"/>
    <col min="5928" max="5930" width="2.6328125" style="413" customWidth="1"/>
    <col min="5931" max="6144" width="9" style="413"/>
    <col min="6145" max="6177" width="2.6328125" style="413" customWidth="1"/>
    <col min="6178" max="6178" width="2.26953125" style="413" customWidth="1"/>
    <col min="6179" max="6179" width="27.26953125" style="413" bestFit="1" customWidth="1"/>
    <col min="6180" max="6183" width="15" style="413" bestFit="1" customWidth="1"/>
    <col min="6184" max="6186" width="2.6328125" style="413" customWidth="1"/>
    <col min="6187" max="6400" width="9" style="413"/>
    <col min="6401" max="6433" width="2.6328125" style="413" customWidth="1"/>
    <col min="6434" max="6434" width="2.26953125" style="413" customWidth="1"/>
    <col min="6435" max="6435" width="27.26953125" style="413" bestFit="1" customWidth="1"/>
    <col min="6436" max="6439" width="15" style="413" bestFit="1" customWidth="1"/>
    <col min="6440" max="6442" width="2.6328125" style="413" customWidth="1"/>
    <col min="6443" max="6656" width="9" style="413"/>
    <col min="6657" max="6689" width="2.6328125" style="413" customWidth="1"/>
    <col min="6690" max="6690" width="2.26953125" style="413" customWidth="1"/>
    <col min="6691" max="6691" width="27.26953125" style="413" bestFit="1" customWidth="1"/>
    <col min="6692" max="6695" width="15" style="413" bestFit="1" customWidth="1"/>
    <col min="6696" max="6698" width="2.6328125" style="413" customWidth="1"/>
    <col min="6699" max="6912" width="9" style="413"/>
    <col min="6913" max="6945" width="2.6328125" style="413" customWidth="1"/>
    <col min="6946" max="6946" width="2.26953125" style="413" customWidth="1"/>
    <col min="6947" max="6947" width="27.26953125" style="413" bestFit="1" customWidth="1"/>
    <col min="6948" max="6951" width="15" style="413" bestFit="1" customWidth="1"/>
    <col min="6952" max="6954" width="2.6328125" style="413" customWidth="1"/>
    <col min="6955" max="7168" width="9" style="413"/>
    <col min="7169" max="7201" width="2.6328125" style="413" customWidth="1"/>
    <col min="7202" max="7202" width="2.26953125" style="413" customWidth="1"/>
    <col min="7203" max="7203" width="27.26953125" style="413" bestFit="1" customWidth="1"/>
    <col min="7204" max="7207" width="15" style="413" bestFit="1" customWidth="1"/>
    <col min="7208" max="7210" width="2.6328125" style="413" customWidth="1"/>
    <col min="7211" max="7424" width="9" style="413"/>
    <col min="7425" max="7457" width="2.6328125" style="413" customWidth="1"/>
    <col min="7458" max="7458" width="2.26953125" style="413" customWidth="1"/>
    <col min="7459" max="7459" width="27.26953125" style="413" bestFit="1" customWidth="1"/>
    <col min="7460" max="7463" width="15" style="413" bestFit="1" customWidth="1"/>
    <col min="7464" max="7466" width="2.6328125" style="413" customWidth="1"/>
    <col min="7467" max="7680" width="9" style="413"/>
    <col min="7681" max="7713" width="2.6328125" style="413" customWidth="1"/>
    <col min="7714" max="7714" width="2.26953125" style="413" customWidth="1"/>
    <col min="7715" max="7715" width="27.26953125" style="413" bestFit="1" customWidth="1"/>
    <col min="7716" max="7719" width="15" style="413" bestFit="1" customWidth="1"/>
    <col min="7720" max="7722" width="2.6328125" style="413" customWidth="1"/>
    <col min="7723" max="7936" width="9" style="413"/>
    <col min="7937" max="7969" width="2.6328125" style="413" customWidth="1"/>
    <col min="7970" max="7970" width="2.26953125" style="413" customWidth="1"/>
    <col min="7971" max="7971" width="27.26953125" style="413" bestFit="1" customWidth="1"/>
    <col min="7972" max="7975" width="15" style="413" bestFit="1" customWidth="1"/>
    <col min="7976" max="7978" width="2.6328125" style="413" customWidth="1"/>
    <col min="7979" max="8192" width="9" style="413"/>
    <col min="8193" max="8225" width="2.6328125" style="413" customWidth="1"/>
    <col min="8226" max="8226" width="2.26953125" style="413" customWidth="1"/>
    <col min="8227" max="8227" width="27.26953125" style="413" bestFit="1" customWidth="1"/>
    <col min="8228" max="8231" width="15" style="413" bestFit="1" customWidth="1"/>
    <col min="8232" max="8234" width="2.6328125" style="413" customWidth="1"/>
    <col min="8235" max="8448" width="9" style="413"/>
    <col min="8449" max="8481" width="2.6328125" style="413" customWidth="1"/>
    <col min="8482" max="8482" width="2.26953125" style="413" customWidth="1"/>
    <col min="8483" max="8483" width="27.26953125" style="413" bestFit="1" customWidth="1"/>
    <col min="8484" max="8487" width="15" style="413" bestFit="1" customWidth="1"/>
    <col min="8488" max="8490" width="2.6328125" style="413" customWidth="1"/>
    <col min="8491" max="8704" width="9" style="413"/>
    <col min="8705" max="8737" width="2.6328125" style="413" customWidth="1"/>
    <col min="8738" max="8738" width="2.26953125" style="413" customWidth="1"/>
    <col min="8739" max="8739" width="27.26953125" style="413" bestFit="1" customWidth="1"/>
    <col min="8740" max="8743" width="15" style="413" bestFit="1" customWidth="1"/>
    <col min="8744" max="8746" width="2.6328125" style="413" customWidth="1"/>
    <col min="8747" max="8960" width="9" style="413"/>
    <col min="8961" max="8993" width="2.6328125" style="413" customWidth="1"/>
    <col min="8994" max="8994" width="2.26953125" style="413" customWidth="1"/>
    <col min="8995" max="8995" width="27.26953125" style="413" bestFit="1" customWidth="1"/>
    <col min="8996" max="8999" width="15" style="413" bestFit="1" customWidth="1"/>
    <col min="9000" max="9002" width="2.6328125" style="413" customWidth="1"/>
    <col min="9003" max="9216" width="9" style="413"/>
    <col min="9217" max="9249" width="2.6328125" style="413" customWidth="1"/>
    <col min="9250" max="9250" width="2.26953125" style="413" customWidth="1"/>
    <col min="9251" max="9251" width="27.26953125" style="413" bestFit="1" customWidth="1"/>
    <col min="9252" max="9255" width="15" style="413" bestFit="1" customWidth="1"/>
    <col min="9256" max="9258" width="2.6328125" style="413" customWidth="1"/>
    <col min="9259" max="9472" width="9" style="413"/>
    <col min="9473" max="9505" width="2.6328125" style="413" customWidth="1"/>
    <col min="9506" max="9506" width="2.26953125" style="413" customWidth="1"/>
    <col min="9507" max="9507" width="27.26953125" style="413" bestFit="1" customWidth="1"/>
    <col min="9508" max="9511" width="15" style="413" bestFit="1" customWidth="1"/>
    <col min="9512" max="9514" width="2.6328125" style="413" customWidth="1"/>
    <col min="9515" max="9728" width="9" style="413"/>
    <col min="9729" max="9761" width="2.6328125" style="413" customWidth="1"/>
    <col min="9762" max="9762" width="2.26953125" style="413" customWidth="1"/>
    <col min="9763" max="9763" width="27.26953125" style="413" bestFit="1" customWidth="1"/>
    <col min="9764" max="9767" width="15" style="413" bestFit="1" customWidth="1"/>
    <col min="9768" max="9770" width="2.6328125" style="413" customWidth="1"/>
    <col min="9771" max="9984" width="9" style="413"/>
    <col min="9985" max="10017" width="2.6328125" style="413" customWidth="1"/>
    <col min="10018" max="10018" width="2.26953125" style="413" customWidth="1"/>
    <col min="10019" max="10019" width="27.26953125" style="413" bestFit="1" customWidth="1"/>
    <col min="10020" max="10023" width="15" style="413" bestFit="1" customWidth="1"/>
    <col min="10024" max="10026" width="2.6328125" style="413" customWidth="1"/>
    <col min="10027" max="10240" width="9" style="413"/>
    <col min="10241" max="10273" width="2.6328125" style="413" customWidth="1"/>
    <col min="10274" max="10274" width="2.26953125" style="413" customWidth="1"/>
    <col min="10275" max="10275" width="27.26953125" style="413" bestFit="1" customWidth="1"/>
    <col min="10276" max="10279" width="15" style="413" bestFit="1" customWidth="1"/>
    <col min="10280" max="10282" width="2.6328125" style="413" customWidth="1"/>
    <col min="10283" max="10496" width="9" style="413"/>
    <col min="10497" max="10529" width="2.6328125" style="413" customWidth="1"/>
    <col min="10530" max="10530" width="2.26953125" style="413" customWidth="1"/>
    <col min="10531" max="10531" width="27.26953125" style="413" bestFit="1" customWidth="1"/>
    <col min="10532" max="10535" width="15" style="413" bestFit="1" customWidth="1"/>
    <col min="10536" max="10538" width="2.6328125" style="413" customWidth="1"/>
    <col min="10539" max="10752" width="9" style="413"/>
    <col min="10753" max="10785" width="2.6328125" style="413" customWidth="1"/>
    <col min="10786" max="10786" width="2.26953125" style="413" customWidth="1"/>
    <col min="10787" max="10787" width="27.26953125" style="413" bestFit="1" customWidth="1"/>
    <col min="10788" max="10791" width="15" style="413" bestFit="1" customWidth="1"/>
    <col min="10792" max="10794" width="2.6328125" style="413" customWidth="1"/>
    <col min="10795" max="11008" width="9" style="413"/>
    <col min="11009" max="11041" width="2.6328125" style="413" customWidth="1"/>
    <col min="11042" max="11042" width="2.26953125" style="413" customWidth="1"/>
    <col min="11043" max="11043" width="27.26953125" style="413" bestFit="1" customWidth="1"/>
    <col min="11044" max="11047" width="15" style="413" bestFit="1" customWidth="1"/>
    <col min="11048" max="11050" width="2.6328125" style="413" customWidth="1"/>
    <col min="11051" max="11264" width="9" style="413"/>
    <col min="11265" max="11297" width="2.6328125" style="413" customWidth="1"/>
    <col min="11298" max="11298" width="2.26953125" style="413" customWidth="1"/>
    <col min="11299" max="11299" width="27.26953125" style="413" bestFit="1" customWidth="1"/>
    <col min="11300" max="11303" width="15" style="413" bestFit="1" customWidth="1"/>
    <col min="11304" max="11306" width="2.6328125" style="413" customWidth="1"/>
    <col min="11307" max="11520" width="9" style="413"/>
    <col min="11521" max="11553" width="2.6328125" style="413" customWidth="1"/>
    <col min="11554" max="11554" width="2.26953125" style="413" customWidth="1"/>
    <col min="11555" max="11555" width="27.26953125" style="413" bestFit="1" customWidth="1"/>
    <col min="11556" max="11559" width="15" style="413" bestFit="1" customWidth="1"/>
    <col min="11560" max="11562" width="2.6328125" style="413" customWidth="1"/>
    <col min="11563" max="11776" width="9" style="413"/>
    <col min="11777" max="11809" width="2.6328125" style="413" customWidth="1"/>
    <col min="11810" max="11810" width="2.26953125" style="413" customWidth="1"/>
    <col min="11811" max="11811" width="27.26953125" style="413" bestFit="1" customWidth="1"/>
    <col min="11812" max="11815" width="15" style="413" bestFit="1" customWidth="1"/>
    <col min="11816" max="11818" width="2.6328125" style="413" customWidth="1"/>
    <col min="11819" max="12032" width="9" style="413"/>
    <col min="12033" max="12065" width="2.6328125" style="413" customWidth="1"/>
    <col min="12066" max="12066" width="2.26953125" style="413" customWidth="1"/>
    <col min="12067" max="12067" width="27.26953125" style="413" bestFit="1" customWidth="1"/>
    <col min="12068" max="12071" width="15" style="413" bestFit="1" customWidth="1"/>
    <col min="12072" max="12074" width="2.6328125" style="413" customWidth="1"/>
    <col min="12075" max="12288" width="9" style="413"/>
    <col min="12289" max="12321" width="2.6328125" style="413" customWidth="1"/>
    <col min="12322" max="12322" width="2.26953125" style="413" customWidth="1"/>
    <col min="12323" max="12323" width="27.26953125" style="413" bestFit="1" customWidth="1"/>
    <col min="12324" max="12327" width="15" style="413" bestFit="1" customWidth="1"/>
    <col min="12328" max="12330" width="2.6328125" style="413" customWidth="1"/>
    <col min="12331" max="12544" width="9" style="413"/>
    <col min="12545" max="12577" width="2.6328125" style="413" customWidth="1"/>
    <col min="12578" max="12578" width="2.26953125" style="413" customWidth="1"/>
    <col min="12579" max="12579" width="27.26953125" style="413" bestFit="1" customWidth="1"/>
    <col min="12580" max="12583" width="15" style="413" bestFit="1" customWidth="1"/>
    <col min="12584" max="12586" width="2.6328125" style="413" customWidth="1"/>
    <col min="12587" max="12800" width="9" style="413"/>
    <col min="12801" max="12833" width="2.6328125" style="413" customWidth="1"/>
    <col min="12834" max="12834" width="2.26953125" style="413" customWidth="1"/>
    <col min="12835" max="12835" width="27.26953125" style="413" bestFit="1" customWidth="1"/>
    <col min="12836" max="12839" width="15" style="413" bestFit="1" customWidth="1"/>
    <col min="12840" max="12842" width="2.6328125" style="413" customWidth="1"/>
    <col min="12843" max="13056" width="9" style="413"/>
    <col min="13057" max="13089" width="2.6328125" style="413" customWidth="1"/>
    <col min="13090" max="13090" width="2.26953125" style="413" customWidth="1"/>
    <col min="13091" max="13091" width="27.26953125" style="413" bestFit="1" customWidth="1"/>
    <col min="13092" max="13095" width="15" style="413" bestFit="1" customWidth="1"/>
    <col min="13096" max="13098" width="2.6328125" style="413" customWidth="1"/>
    <col min="13099" max="13312" width="9" style="413"/>
    <col min="13313" max="13345" width="2.6328125" style="413" customWidth="1"/>
    <col min="13346" max="13346" width="2.26953125" style="413" customWidth="1"/>
    <col min="13347" max="13347" width="27.26953125" style="413" bestFit="1" customWidth="1"/>
    <col min="13348" max="13351" width="15" style="413" bestFit="1" customWidth="1"/>
    <col min="13352" max="13354" width="2.6328125" style="413" customWidth="1"/>
    <col min="13355" max="13568" width="9" style="413"/>
    <col min="13569" max="13601" width="2.6328125" style="413" customWidth="1"/>
    <col min="13602" max="13602" width="2.26953125" style="413" customWidth="1"/>
    <col min="13603" max="13603" width="27.26953125" style="413" bestFit="1" customWidth="1"/>
    <col min="13604" max="13607" width="15" style="413" bestFit="1" customWidth="1"/>
    <col min="13608" max="13610" width="2.6328125" style="413" customWidth="1"/>
    <col min="13611" max="13824" width="9" style="413"/>
    <col min="13825" max="13857" width="2.6328125" style="413" customWidth="1"/>
    <col min="13858" max="13858" width="2.26953125" style="413" customWidth="1"/>
    <col min="13859" max="13859" width="27.26953125" style="413" bestFit="1" customWidth="1"/>
    <col min="13860" max="13863" width="15" style="413" bestFit="1" customWidth="1"/>
    <col min="13864" max="13866" width="2.6328125" style="413" customWidth="1"/>
    <col min="13867" max="14080" width="9" style="413"/>
    <col min="14081" max="14113" width="2.6328125" style="413" customWidth="1"/>
    <col min="14114" max="14114" width="2.26953125" style="413" customWidth="1"/>
    <col min="14115" max="14115" width="27.26953125" style="413" bestFit="1" customWidth="1"/>
    <col min="14116" max="14119" width="15" style="413" bestFit="1" customWidth="1"/>
    <col min="14120" max="14122" width="2.6328125" style="413" customWidth="1"/>
    <col min="14123" max="14336" width="9" style="413"/>
    <col min="14337" max="14369" width="2.6328125" style="413" customWidth="1"/>
    <col min="14370" max="14370" width="2.26953125" style="413" customWidth="1"/>
    <col min="14371" max="14371" width="27.26953125" style="413" bestFit="1" customWidth="1"/>
    <col min="14372" max="14375" width="15" style="413" bestFit="1" customWidth="1"/>
    <col min="14376" max="14378" width="2.6328125" style="413" customWidth="1"/>
    <col min="14379" max="14592" width="9" style="413"/>
    <col min="14593" max="14625" width="2.6328125" style="413" customWidth="1"/>
    <col min="14626" max="14626" width="2.26953125" style="413" customWidth="1"/>
    <col min="14627" max="14627" width="27.26953125" style="413" bestFit="1" customWidth="1"/>
    <col min="14628" max="14631" width="15" style="413" bestFit="1" customWidth="1"/>
    <col min="14632" max="14634" width="2.6328125" style="413" customWidth="1"/>
    <col min="14635" max="14848" width="9" style="413"/>
    <col min="14849" max="14881" width="2.6328125" style="413" customWidth="1"/>
    <col min="14882" max="14882" width="2.26953125" style="413" customWidth="1"/>
    <col min="14883" max="14883" width="27.26953125" style="413" bestFit="1" customWidth="1"/>
    <col min="14884" max="14887" width="15" style="413" bestFit="1" customWidth="1"/>
    <col min="14888" max="14890" width="2.6328125" style="413" customWidth="1"/>
    <col min="14891" max="15104" width="9" style="413"/>
    <col min="15105" max="15137" width="2.6328125" style="413" customWidth="1"/>
    <col min="15138" max="15138" width="2.26953125" style="413" customWidth="1"/>
    <col min="15139" max="15139" width="27.26953125" style="413" bestFit="1" customWidth="1"/>
    <col min="15140" max="15143" width="15" style="413" bestFit="1" customWidth="1"/>
    <col min="15144" max="15146" width="2.6328125" style="413" customWidth="1"/>
    <col min="15147" max="15360" width="9" style="413"/>
    <col min="15361" max="15393" width="2.6328125" style="413" customWidth="1"/>
    <col min="15394" max="15394" width="2.26953125" style="413" customWidth="1"/>
    <col min="15395" max="15395" width="27.26953125" style="413" bestFit="1" customWidth="1"/>
    <col min="15396" max="15399" width="15" style="413" bestFit="1" customWidth="1"/>
    <col min="15400" max="15402" width="2.6328125" style="413" customWidth="1"/>
    <col min="15403" max="15616" width="9" style="413"/>
    <col min="15617" max="15649" width="2.6328125" style="413" customWidth="1"/>
    <col min="15650" max="15650" width="2.26953125" style="413" customWidth="1"/>
    <col min="15651" max="15651" width="27.26953125" style="413" bestFit="1" customWidth="1"/>
    <col min="15652" max="15655" width="15" style="413" bestFit="1" customWidth="1"/>
    <col min="15656" max="15658" width="2.6328125" style="413" customWidth="1"/>
    <col min="15659" max="15872" width="9" style="413"/>
    <col min="15873" max="15905" width="2.6328125" style="413" customWidth="1"/>
    <col min="15906" max="15906" width="2.26953125" style="413" customWidth="1"/>
    <col min="15907" max="15907" width="27.26953125" style="413" bestFit="1" customWidth="1"/>
    <col min="15908" max="15911" width="15" style="413" bestFit="1" customWidth="1"/>
    <col min="15912" max="15914" width="2.6328125" style="413" customWidth="1"/>
    <col min="15915" max="16128" width="9" style="413"/>
    <col min="16129" max="16161" width="2.6328125" style="413" customWidth="1"/>
    <col min="16162" max="16162" width="2.26953125" style="413" customWidth="1"/>
    <col min="16163" max="16163" width="27.26953125" style="413" bestFit="1" customWidth="1"/>
    <col min="16164" max="16167" width="15" style="413" bestFit="1" customWidth="1"/>
    <col min="16168" max="16170" width="2.6328125" style="413" customWidth="1"/>
    <col min="16171" max="16384" width="9" style="413"/>
  </cols>
  <sheetData>
    <row r="1" spans="1:38" s="413" customFormat="1" ht="16.5">
      <c r="A1" s="412" t="s">
        <v>180</v>
      </c>
    </row>
    <row r="2" spans="1:38" s="413" customFormat="1"/>
    <row r="3" spans="1:38" s="413" customFormat="1" ht="14">
      <c r="A3" s="414" t="s">
        <v>344</v>
      </c>
    </row>
    <row r="4" spans="1:38" s="413" customFormat="1"/>
    <row r="5" spans="1:38" s="413" customFormat="1">
      <c r="A5" s="417" t="s">
        <v>226</v>
      </c>
    </row>
    <row r="6" spans="1:38" s="413" customFormat="1">
      <c r="A6" s="417"/>
    </row>
    <row r="7" spans="1:38" s="413" customFormat="1">
      <c r="A7" s="417"/>
      <c r="C7" s="413" t="s">
        <v>227</v>
      </c>
    </row>
    <row r="8" spans="1:38" s="413" customFormat="1" ht="13.5" customHeight="1">
      <c r="A8" s="417"/>
      <c r="D8" s="527" t="s">
        <v>228</v>
      </c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496">
        <v>2521246</v>
      </c>
      <c r="P8" s="496"/>
      <c r="Q8" s="496"/>
      <c r="R8" s="496"/>
      <c r="S8" s="496"/>
      <c r="T8" s="496"/>
      <c r="U8" s="529"/>
      <c r="V8" s="530"/>
    </row>
    <row r="9" spans="1:38" s="413" customFormat="1" ht="13.5" customHeight="1">
      <c r="A9" s="417"/>
      <c r="D9" s="531" t="s">
        <v>229</v>
      </c>
      <c r="E9" s="532"/>
      <c r="F9" s="532"/>
      <c r="G9" s="532"/>
      <c r="H9" s="532"/>
      <c r="I9" s="532"/>
      <c r="J9" s="532"/>
      <c r="K9" s="532"/>
      <c r="L9" s="532"/>
      <c r="M9" s="532"/>
      <c r="N9" s="532"/>
      <c r="O9" s="533">
        <v>2184564</v>
      </c>
      <c r="P9" s="533"/>
      <c r="Q9" s="533"/>
      <c r="R9" s="533"/>
      <c r="S9" s="533"/>
      <c r="T9" s="533"/>
      <c r="U9" s="534"/>
      <c r="V9" s="535"/>
    </row>
    <row r="10" spans="1:38" s="413" customFormat="1" ht="13.5" customHeight="1">
      <c r="A10" s="417"/>
      <c r="D10" s="536" t="s">
        <v>230</v>
      </c>
      <c r="E10" s="537"/>
      <c r="F10" s="537"/>
      <c r="G10" s="537"/>
      <c r="H10" s="537"/>
      <c r="I10" s="537"/>
      <c r="J10" s="537"/>
      <c r="K10" s="537"/>
      <c r="L10" s="537"/>
      <c r="M10" s="537"/>
      <c r="N10" s="537"/>
      <c r="O10" s="533">
        <v>83473</v>
      </c>
      <c r="P10" s="533"/>
      <c r="Q10" s="533"/>
      <c r="R10" s="533"/>
      <c r="S10" s="533"/>
      <c r="T10" s="533"/>
      <c r="U10" s="534"/>
    </row>
    <row r="11" spans="1:38" s="413" customFormat="1" ht="13.5" customHeight="1">
      <c r="A11" s="417"/>
      <c r="D11" s="538" t="s">
        <v>231</v>
      </c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40">
        <v>253209</v>
      </c>
      <c r="P11" s="540"/>
      <c r="Q11" s="540"/>
      <c r="R11" s="540"/>
      <c r="S11" s="540"/>
      <c r="T11" s="540"/>
      <c r="U11" s="541"/>
      <c r="V11" s="535"/>
    </row>
    <row r="12" spans="1:38" s="413" customFormat="1">
      <c r="A12" s="417"/>
    </row>
    <row r="13" spans="1:38" s="413" customFormat="1" ht="18" customHeight="1">
      <c r="A13" s="417"/>
      <c r="B13" s="413" t="s">
        <v>192</v>
      </c>
      <c r="I13" s="542" t="s">
        <v>345</v>
      </c>
      <c r="J13" s="542"/>
      <c r="K13" s="542"/>
      <c r="L13" s="542"/>
      <c r="M13" s="542"/>
      <c r="N13" s="542"/>
      <c r="O13" s="542"/>
      <c r="P13" s="542"/>
      <c r="Q13" s="542"/>
      <c r="R13" s="542"/>
      <c r="S13" s="542"/>
      <c r="T13" s="542"/>
      <c r="U13" s="542"/>
      <c r="V13" s="542"/>
      <c r="W13" s="542"/>
      <c r="X13" s="542"/>
      <c r="Y13" s="542"/>
      <c r="Z13" s="542"/>
      <c r="AJ13" s="543"/>
      <c r="AK13" s="543"/>
    </row>
    <row r="14" spans="1:38" s="413" customFormat="1">
      <c r="AE14" s="475" t="s">
        <v>193</v>
      </c>
      <c r="AI14" s="519"/>
      <c r="AJ14" s="519"/>
      <c r="AK14" s="519"/>
    </row>
    <row r="15" spans="1:38" s="413" customFormat="1">
      <c r="AJ15" s="544"/>
      <c r="AK15" s="522"/>
      <c r="AL15" s="545"/>
    </row>
    <row r="16" spans="1:38" s="413" customFormat="1">
      <c r="AJ16" s="544"/>
      <c r="AK16" s="522"/>
      <c r="AL16" s="545"/>
    </row>
    <row r="17" spans="36:38" s="413" customFormat="1">
      <c r="AJ17" s="544"/>
      <c r="AK17" s="522"/>
      <c r="AL17" s="545"/>
    </row>
    <row r="18" spans="36:38" s="413" customFormat="1">
      <c r="AJ18" s="544"/>
      <c r="AK18" s="522"/>
      <c r="AL18" s="545"/>
    </row>
    <row r="19" spans="36:38" s="413" customFormat="1"/>
    <row r="20" spans="36:38" s="413" customFormat="1"/>
    <row r="21" spans="36:38" s="413" customFormat="1"/>
    <row r="22" spans="36:38" s="413" customFormat="1"/>
    <row r="23" spans="36:38" s="413" customFormat="1"/>
    <row r="24" spans="36:38" s="413" customFormat="1"/>
    <row r="25" spans="36:38" s="413" customFormat="1"/>
    <row r="26" spans="36:38" s="413" customFormat="1"/>
    <row r="27" spans="36:38" s="413" customFormat="1"/>
    <row r="28" spans="36:38" s="413" customFormat="1"/>
    <row r="29" spans="36:38" s="413" customFormat="1"/>
    <row r="30" spans="36:38" s="413" customFormat="1"/>
    <row r="31" spans="36:38" s="413" customFormat="1"/>
    <row r="32" spans="36:38" s="413" customFormat="1"/>
    <row r="33" spans="1:38" s="413" customFormat="1"/>
    <row r="34" spans="1:38" s="413" customFormat="1"/>
    <row r="35" spans="1:38" s="413" customFormat="1"/>
    <row r="36" spans="1:38" s="413" customFormat="1" ht="18" customHeight="1">
      <c r="A36" s="417"/>
      <c r="B36" s="413" t="s">
        <v>201</v>
      </c>
      <c r="I36" s="542" t="s">
        <v>346</v>
      </c>
      <c r="J36" s="542"/>
      <c r="K36" s="542"/>
      <c r="L36" s="542"/>
      <c r="M36" s="542"/>
      <c r="N36" s="542"/>
      <c r="O36" s="542"/>
      <c r="P36" s="542"/>
      <c r="Q36" s="542"/>
      <c r="R36" s="542"/>
      <c r="S36" s="542"/>
      <c r="T36" s="542"/>
      <c r="U36" s="542"/>
      <c r="V36" s="542"/>
      <c r="W36" s="542"/>
      <c r="X36" s="542"/>
      <c r="Y36" s="542"/>
      <c r="Z36" s="542"/>
      <c r="AJ36" s="543"/>
      <c r="AL36" s="543"/>
    </row>
    <row r="37" spans="1:38" s="413" customFormat="1">
      <c r="AE37" s="475" t="s">
        <v>193</v>
      </c>
      <c r="AI37" s="519"/>
      <c r="AJ37" s="519"/>
      <c r="AL37" s="519"/>
    </row>
    <row r="38" spans="1:38" s="413" customFormat="1">
      <c r="AJ38" s="544"/>
      <c r="AL38" s="522"/>
    </row>
    <row r="39" spans="1:38" s="413" customFormat="1">
      <c r="AJ39" s="544"/>
      <c r="AL39" s="522"/>
    </row>
    <row r="40" spans="1:38" s="413" customFormat="1">
      <c r="AJ40" s="544"/>
      <c r="AL40" s="522"/>
    </row>
    <row r="41" spans="1:38" s="413" customFormat="1">
      <c r="AJ41" s="544"/>
      <c r="AL41" s="522"/>
    </row>
    <row r="42" spans="1:38" s="413" customFormat="1">
      <c r="AJ42" s="544"/>
      <c r="AL42" s="522"/>
    </row>
    <row r="43" spans="1:38" s="413" customFormat="1">
      <c r="AJ43" s="544"/>
      <c r="AL43" s="522"/>
    </row>
    <row r="44" spans="1:38" s="413" customFormat="1">
      <c r="AJ44" s="544"/>
      <c r="AL44" s="522"/>
    </row>
    <row r="45" spans="1:38" s="413" customFormat="1">
      <c r="AJ45" s="544"/>
      <c r="AL45" s="522"/>
    </row>
    <row r="46" spans="1:38" s="413" customFormat="1">
      <c r="AJ46" s="544"/>
      <c r="AL46" s="522"/>
    </row>
    <row r="47" spans="1:38" s="413" customFormat="1">
      <c r="AJ47" s="544"/>
      <c r="AL47" s="522"/>
    </row>
    <row r="48" spans="1:38" s="413" customFormat="1">
      <c r="AL48" s="522"/>
    </row>
    <row r="49" spans="1:38" s="413" customFormat="1">
      <c r="AL49" s="522"/>
    </row>
    <row r="50" spans="1:38" s="413" customFormat="1">
      <c r="AL50" s="522"/>
    </row>
    <row r="51" spans="1:38" s="413" customFormat="1">
      <c r="AL51" s="522"/>
    </row>
    <row r="52" spans="1:38" s="413" customFormat="1"/>
    <row r="53" spans="1:38" s="413" customFormat="1"/>
    <row r="54" spans="1:38" s="413" customFormat="1"/>
    <row r="55" spans="1:38" s="413" customFormat="1"/>
    <row r="56" spans="1:38" s="413" customFormat="1"/>
    <row r="57" spans="1:38" s="413" customFormat="1"/>
    <row r="58" spans="1:38" s="413" customFormat="1"/>
    <row r="59" spans="1:38" s="413" customFormat="1" ht="16.5">
      <c r="A59" s="412" t="s">
        <v>180</v>
      </c>
    </row>
    <row r="60" spans="1:38" s="413" customFormat="1"/>
    <row r="61" spans="1:38" s="413" customFormat="1" ht="14">
      <c r="A61" s="414" t="s">
        <v>344</v>
      </c>
    </row>
    <row r="62" spans="1:38" s="413" customFormat="1"/>
    <row r="63" spans="1:38" s="413" customFormat="1">
      <c r="A63" s="417"/>
      <c r="C63" s="413" t="s">
        <v>232</v>
      </c>
    </row>
    <row r="64" spans="1:38" s="413" customFormat="1" ht="13.5" customHeight="1">
      <c r="A64" s="417"/>
      <c r="D64" s="527" t="s">
        <v>233</v>
      </c>
      <c r="E64" s="528"/>
      <c r="F64" s="528"/>
      <c r="G64" s="528"/>
      <c r="H64" s="528"/>
      <c r="I64" s="528"/>
      <c r="J64" s="528"/>
      <c r="K64" s="528"/>
      <c r="L64" s="528"/>
      <c r="M64" s="528"/>
      <c r="N64" s="528"/>
      <c r="O64" s="496">
        <v>205766</v>
      </c>
      <c r="P64" s="496"/>
      <c r="Q64" s="496"/>
      <c r="R64" s="496"/>
      <c r="S64" s="496"/>
      <c r="T64" s="496"/>
      <c r="U64" s="529"/>
      <c r="V64" s="530"/>
    </row>
    <row r="65" spans="1:38" s="413" customFormat="1" ht="13.5" customHeight="1">
      <c r="A65" s="417"/>
      <c r="D65" s="531" t="s">
        <v>234</v>
      </c>
      <c r="E65" s="532"/>
      <c r="F65" s="532"/>
      <c r="G65" s="532"/>
      <c r="H65" s="532"/>
      <c r="I65" s="532"/>
      <c r="J65" s="532"/>
      <c r="K65" s="532"/>
      <c r="L65" s="532"/>
      <c r="M65" s="532"/>
      <c r="N65" s="532"/>
      <c r="O65" s="533">
        <v>1240830</v>
      </c>
      <c r="P65" s="533"/>
      <c r="Q65" s="533"/>
      <c r="R65" s="533"/>
      <c r="S65" s="533"/>
      <c r="T65" s="533"/>
      <c r="U65" s="534"/>
      <c r="V65" s="535"/>
    </row>
    <row r="66" spans="1:38" s="413" customFormat="1" ht="13.5" customHeight="1">
      <c r="A66" s="417"/>
      <c r="D66" s="538" t="s">
        <v>235</v>
      </c>
      <c r="E66" s="539"/>
      <c r="F66" s="539"/>
      <c r="G66" s="539"/>
      <c r="H66" s="539"/>
      <c r="I66" s="539"/>
      <c r="J66" s="539"/>
      <c r="K66" s="539"/>
      <c r="L66" s="539"/>
      <c r="M66" s="539"/>
      <c r="N66" s="539"/>
      <c r="O66" s="540">
        <v>-1035064</v>
      </c>
      <c r="P66" s="540"/>
      <c r="Q66" s="540"/>
      <c r="R66" s="540"/>
      <c r="S66" s="540"/>
      <c r="T66" s="540"/>
      <c r="U66" s="541"/>
      <c r="V66" s="535"/>
    </row>
    <row r="67" spans="1:38" s="413" customFormat="1">
      <c r="A67" s="417"/>
    </row>
    <row r="68" spans="1:38" s="413" customFormat="1" ht="18" customHeight="1">
      <c r="A68" s="417"/>
      <c r="B68" s="413" t="s">
        <v>192</v>
      </c>
      <c r="I68" s="542" t="s">
        <v>347</v>
      </c>
      <c r="J68" s="542"/>
      <c r="K68" s="542"/>
      <c r="L68" s="542"/>
      <c r="M68" s="542"/>
      <c r="N68" s="542"/>
      <c r="O68" s="542"/>
      <c r="P68" s="542"/>
      <c r="Q68" s="542"/>
      <c r="R68" s="542"/>
      <c r="S68" s="542"/>
      <c r="T68" s="542"/>
      <c r="U68" s="542"/>
      <c r="V68" s="542"/>
      <c r="W68" s="542"/>
      <c r="X68" s="542"/>
      <c r="Y68" s="542"/>
      <c r="Z68" s="542"/>
      <c r="AJ68" s="543"/>
      <c r="AK68" s="543"/>
    </row>
    <row r="69" spans="1:38" s="413" customFormat="1">
      <c r="AE69" s="475" t="s">
        <v>193</v>
      </c>
      <c r="AI69" s="519"/>
      <c r="AJ69" s="519"/>
      <c r="AK69" s="519"/>
      <c r="AL69" s="545"/>
    </row>
    <row r="70" spans="1:38" s="413" customFormat="1">
      <c r="AJ70" s="544"/>
      <c r="AK70" s="522"/>
      <c r="AL70" s="545"/>
    </row>
    <row r="71" spans="1:38" s="413" customFormat="1">
      <c r="AJ71" s="544"/>
      <c r="AK71" s="522"/>
      <c r="AL71" s="545"/>
    </row>
    <row r="72" spans="1:38" s="413" customFormat="1">
      <c r="AJ72" s="544"/>
      <c r="AK72" s="522"/>
      <c r="AL72" s="545"/>
    </row>
    <row r="73" spans="1:38" s="413" customFormat="1">
      <c r="AJ73" s="544"/>
      <c r="AK73" s="522"/>
    </row>
    <row r="74" spans="1:38" s="413" customFormat="1">
      <c r="AJ74" s="544"/>
      <c r="AK74" s="522"/>
    </row>
    <row r="75" spans="1:38" s="413" customFormat="1">
      <c r="AJ75" s="544"/>
      <c r="AK75" s="522"/>
    </row>
    <row r="76" spans="1:38" s="413" customFormat="1"/>
    <row r="77" spans="1:38" s="413" customFormat="1"/>
    <row r="78" spans="1:38" s="413" customFormat="1"/>
    <row r="79" spans="1:38" s="413" customFormat="1"/>
    <row r="80" spans="1:38" s="413" customFormat="1"/>
    <row r="81" spans="1:37" s="413" customFormat="1"/>
    <row r="82" spans="1:37" s="413" customFormat="1"/>
    <row r="83" spans="1:37" s="413" customFormat="1"/>
    <row r="84" spans="1:37" s="413" customFormat="1"/>
    <row r="85" spans="1:37" s="413" customFormat="1"/>
    <row r="86" spans="1:37" s="413" customFormat="1"/>
    <row r="87" spans="1:37" s="413" customFormat="1"/>
    <row r="88" spans="1:37" s="413" customFormat="1"/>
    <row r="89" spans="1:37" s="413" customFormat="1"/>
    <row r="90" spans="1:37" s="413" customFormat="1"/>
    <row r="91" spans="1:37" s="413" customFormat="1" ht="18" customHeight="1">
      <c r="A91" s="417"/>
      <c r="B91" s="413" t="s">
        <v>201</v>
      </c>
      <c r="I91" s="542" t="s">
        <v>348</v>
      </c>
      <c r="J91" s="542"/>
      <c r="K91" s="542"/>
      <c r="L91" s="542"/>
      <c r="M91" s="542"/>
      <c r="N91" s="542"/>
      <c r="O91" s="542"/>
      <c r="P91" s="542"/>
      <c r="Q91" s="542"/>
      <c r="R91" s="542"/>
      <c r="S91" s="542"/>
      <c r="T91" s="542"/>
      <c r="U91" s="542"/>
      <c r="V91" s="542"/>
      <c r="W91" s="542"/>
      <c r="X91" s="542"/>
      <c r="Y91" s="542"/>
      <c r="Z91" s="542"/>
      <c r="AJ91" s="543"/>
      <c r="AK91" s="543"/>
    </row>
    <row r="92" spans="1:37" s="413" customFormat="1">
      <c r="AE92" s="475" t="s">
        <v>193</v>
      </c>
      <c r="AI92" s="519"/>
      <c r="AJ92" s="519"/>
      <c r="AK92" s="519"/>
    </row>
    <row r="93" spans="1:37" s="413" customFormat="1">
      <c r="AJ93" s="544"/>
      <c r="AK93" s="522"/>
    </row>
    <row r="94" spans="1:37" s="413" customFormat="1">
      <c r="AJ94" s="544"/>
      <c r="AK94" s="522"/>
    </row>
    <row r="95" spans="1:37" s="413" customFormat="1">
      <c r="AJ95" s="544"/>
      <c r="AK95" s="522"/>
    </row>
    <row r="96" spans="1:37" s="413" customFormat="1">
      <c r="AI96" s="544"/>
      <c r="AJ96" s="544"/>
      <c r="AK96" s="522"/>
    </row>
    <row r="97" spans="2:37" s="413" customFormat="1">
      <c r="AJ97" s="544"/>
      <c r="AK97" s="522"/>
    </row>
    <row r="98" spans="2:37" s="413" customFormat="1">
      <c r="AJ98" s="544"/>
      <c r="AK98" s="522"/>
    </row>
    <row r="99" spans="2:37" s="413" customFormat="1"/>
    <row r="100" spans="2:37" s="413" customFormat="1"/>
    <row r="101" spans="2:37" s="413" customFormat="1"/>
    <row r="102" spans="2:37" s="413" customFormat="1"/>
    <row r="103" spans="2:37" s="413" customFormat="1"/>
    <row r="104" spans="2:37" s="413" customFormat="1"/>
    <row r="105" spans="2:37" s="413" customFormat="1"/>
    <row r="106" spans="2:37" s="413" customFormat="1"/>
    <row r="107" spans="2:37" s="413" customFormat="1"/>
    <row r="108" spans="2:37" s="413" customFormat="1"/>
    <row r="109" spans="2:37" s="413" customFormat="1"/>
    <row r="110" spans="2:37" s="413" customFormat="1"/>
    <row r="111" spans="2:37" s="413" customFormat="1"/>
    <row r="112" spans="2:37" s="413" customFormat="1">
      <c r="B112" s="413" t="s">
        <v>349</v>
      </c>
      <c r="AJ112" s="543"/>
      <c r="AK112" s="543"/>
    </row>
    <row r="113" spans="1:37" s="413" customFormat="1">
      <c r="C113" s="520" t="s">
        <v>217</v>
      </c>
      <c r="U113" s="521">
        <v>805437</v>
      </c>
      <c r="V113" s="521"/>
      <c r="W113" s="521"/>
      <c r="X113" s="521"/>
      <c r="Y113" s="521"/>
      <c r="Z113" s="521"/>
      <c r="AI113" s="519"/>
      <c r="AJ113" s="519"/>
      <c r="AK113" s="519"/>
    </row>
    <row r="114" spans="1:37" s="413" customFormat="1">
      <c r="C114" s="520" t="s">
        <v>218</v>
      </c>
      <c r="U114" s="521" t="s">
        <v>220</v>
      </c>
      <c r="V114" s="521"/>
      <c r="W114" s="521"/>
      <c r="X114" s="521"/>
      <c r="Y114" s="521"/>
      <c r="Z114" s="521"/>
      <c r="AI114" s="520"/>
      <c r="AJ114" s="544"/>
      <c r="AK114" s="522"/>
    </row>
    <row r="115" spans="1:37" s="413" customFormat="1">
      <c r="C115" s="520" t="s">
        <v>219</v>
      </c>
      <c r="U115" s="521" t="s">
        <v>220</v>
      </c>
      <c r="V115" s="521"/>
      <c r="W115" s="521"/>
      <c r="X115" s="521"/>
      <c r="Y115" s="521"/>
      <c r="Z115" s="521"/>
      <c r="AI115" s="520"/>
      <c r="AJ115" s="544"/>
      <c r="AK115" s="522"/>
    </row>
    <row r="116" spans="1:37" s="413" customFormat="1">
      <c r="C116" s="520" t="s">
        <v>236</v>
      </c>
      <c r="U116" s="521">
        <v>146153</v>
      </c>
      <c r="V116" s="521"/>
      <c r="W116" s="521"/>
      <c r="X116" s="521"/>
      <c r="Y116" s="521"/>
      <c r="Z116" s="521"/>
      <c r="AI116" s="520"/>
      <c r="AJ116" s="544"/>
      <c r="AK116" s="522"/>
    </row>
    <row r="117" spans="1:37" s="413" customFormat="1">
      <c r="C117" s="520" t="s">
        <v>223</v>
      </c>
      <c r="U117" s="521">
        <v>83474</v>
      </c>
      <c r="V117" s="521"/>
      <c r="W117" s="521"/>
      <c r="X117" s="521"/>
      <c r="Y117" s="521"/>
      <c r="Z117" s="521"/>
      <c r="AI117" s="520"/>
      <c r="AJ117" s="544"/>
      <c r="AK117" s="522"/>
    </row>
    <row r="118" spans="1:37" s="413" customFormat="1">
      <c r="B118" s="523"/>
      <c r="C118" s="524" t="s">
        <v>224</v>
      </c>
      <c r="D118" s="524"/>
      <c r="E118" s="524"/>
      <c r="F118" s="524"/>
      <c r="G118" s="524"/>
      <c r="H118" s="524"/>
      <c r="I118" s="524"/>
      <c r="J118" s="524"/>
      <c r="K118" s="524"/>
      <c r="L118" s="524"/>
      <c r="M118" s="524"/>
      <c r="N118" s="524"/>
      <c r="O118" s="524"/>
      <c r="P118" s="524"/>
      <c r="Q118" s="524"/>
      <c r="R118" s="524"/>
      <c r="S118" s="524"/>
      <c r="T118" s="525">
        <v>1035064</v>
      </c>
      <c r="U118" s="525"/>
      <c r="V118" s="525"/>
      <c r="W118" s="525"/>
      <c r="X118" s="525"/>
      <c r="Y118" s="525"/>
      <c r="Z118" s="525"/>
      <c r="AA118" s="523"/>
      <c r="AI118" s="520"/>
      <c r="AJ118" s="544"/>
      <c r="AK118" s="522"/>
    </row>
    <row r="119" spans="1:37" s="413" customFormat="1">
      <c r="B119" s="413" t="s">
        <v>350</v>
      </c>
      <c r="U119" s="526"/>
      <c r="V119" s="526"/>
      <c r="W119" s="526"/>
      <c r="X119" s="526"/>
      <c r="Y119" s="526"/>
      <c r="Z119" s="526"/>
      <c r="AJ119" s="544"/>
      <c r="AK119" s="522"/>
    </row>
    <row r="120" spans="1:37" s="413" customFormat="1">
      <c r="U120" s="526"/>
      <c r="V120" s="526"/>
      <c r="W120" s="526"/>
      <c r="X120" s="526"/>
      <c r="Y120" s="526"/>
      <c r="Z120" s="526"/>
      <c r="AJ120" s="544"/>
      <c r="AK120" s="522"/>
    </row>
    <row r="121" spans="1:37" s="413" customFormat="1" ht="16.5">
      <c r="A121" s="412" t="s">
        <v>180</v>
      </c>
    </row>
    <row r="122" spans="1:37" s="413" customFormat="1"/>
    <row r="123" spans="1:37" s="413" customFormat="1" ht="14">
      <c r="A123" s="414" t="s">
        <v>344</v>
      </c>
    </row>
    <row r="124" spans="1:37" s="413" customFormat="1">
      <c r="U124" s="526"/>
      <c r="V124" s="526"/>
      <c r="W124" s="526"/>
      <c r="X124" s="526"/>
      <c r="Y124" s="526"/>
      <c r="Z124" s="526"/>
      <c r="AJ124" s="522"/>
      <c r="AK124" s="522"/>
    </row>
    <row r="125" spans="1:37" s="413" customFormat="1">
      <c r="A125" s="417" t="s">
        <v>351</v>
      </c>
      <c r="AJ125" s="522"/>
      <c r="AK125" s="522"/>
    </row>
    <row r="126" spans="1:37" s="413" customFormat="1">
      <c r="A126" s="417"/>
    </row>
    <row r="127" spans="1:37" s="413" customFormat="1">
      <c r="A127" s="417"/>
      <c r="D127" s="527" t="s">
        <v>238</v>
      </c>
      <c r="E127" s="528"/>
      <c r="F127" s="528"/>
      <c r="G127" s="528"/>
      <c r="H127" s="528"/>
      <c r="I127" s="528"/>
      <c r="J127" s="528"/>
      <c r="K127" s="528"/>
      <c r="L127" s="528"/>
      <c r="M127" s="528"/>
      <c r="N127" s="528"/>
      <c r="O127" s="496">
        <v>19152078</v>
      </c>
      <c r="P127" s="496"/>
      <c r="Q127" s="496"/>
      <c r="R127" s="496"/>
      <c r="S127" s="496"/>
      <c r="T127" s="496"/>
      <c r="U127" s="529"/>
    </row>
    <row r="128" spans="1:37" s="413" customFormat="1">
      <c r="A128" s="417"/>
      <c r="D128" s="538" t="s">
        <v>239</v>
      </c>
      <c r="E128" s="539"/>
      <c r="F128" s="539"/>
      <c r="G128" s="539"/>
      <c r="H128" s="539"/>
      <c r="I128" s="539"/>
      <c r="J128" s="539"/>
      <c r="K128" s="539"/>
      <c r="L128" s="539"/>
      <c r="M128" s="539"/>
      <c r="N128" s="539"/>
      <c r="O128" s="540">
        <v>2966298</v>
      </c>
      <c r="P128" s="540"/>
      <c r="Q128" s="540"/>
      <c r="R128" s="540"/>
      <c r="S128" s="540"/>
      <c r="T128" s="540"/>
      <c r="U128" s="541"/>
    </row>
    <row r="129" spans="1:39" s="413" customFormat="1">
      <c r="A129" s="417"/>
      <c r="D129" s="520"/>
      <c r="E129" s="520"/>
      <c r="F129" s="520"/>
      <c r="G129" s="520"/>
      <c r="H129" s="520"/>
      <c r="I129" s="520"/>
      <c r="J129" s="520"/>
      <c r="K129" s="520"/>
      <c r="L129" s="520"/>
      <c r="M129" s="520"/>
      <c r="N129" s="520"/>
      <c r="O129" s="526"/>
      <c r="P129" s="526"/>
      <c r="Q129" s="526"/>
      <c r="R129" s="526"/>
      <c r="S129" s="526"/>
      <c r="T129" s="526"/>
      <c r="U129" s="526"/>
    </row>
    <row r="130" spans="1:39" s="413" customFormat="1">
      <c r="A130" s="417"/>
    </row>
    <row r="131" spans="1:39" s="413" customFormat="1">
      <c r="A131" s="417" t="s">
        <v>240</v>
      </c>
    </row>
    <row r="132" spans="1:39" s="413" customFormat="1"/>
    <row r="133" spans="1:39" s="413" customFormat="1" ht="16.5">
      <c r="A133" s="417"/>
      <c r="I133" s="546" t="s">
        <v>352</v>
      </c>
      <c r="J133" s="546"/>
      <c r="K133" s="546"/>
      <c r="L133" s="546"/>
      <c r="M133" s="546"/>
      <c r="N133" s="546"/>
      <c r="O133" s="546"/>
      <c r="P133" s="546"/>
      <c r="Q133" s="546"/>
      <c r="R133" s="546"/>
      <c r="S133" s="546"/>
      <c r="T133" s="546"/>
      <c r="U133" s="546"/>
      <c r="V133" s="546"/>
      <c r="W133" s="546"/>
      <c r="X133" s="546"/>
      <c r="Y133" s="546"/>
      <c r="Z133" s="546"/>
    </row>
    <row r="134" spans="1:39" s="413" customFormat="1" ht="18" customHeight="1">
      <c r="X134" s="547" t="s">
        <v>241</v>
      </c>
      <c r="AE134" s="475"/>
      <c r="AJ134" s="543"/>
      <c r="AL134" s="543"/>
    </row>
    <row r="135" spans="1:39" s="413" customFormat="1">
      <c r="X135" s="547" t="s">
        <v>242</v>
      </c>
      <c r="AI135" s="519"/>
      <c r="AJ135" s="519"/>
      <c r="AL135" s="519"/>
    </row>
    <row r="136" spans="1:39" s="413" customFormat="1">
      <c r="X136" s="547" t="s">
        <v>243</v>
      </c>
      <c r="Y136" s="547"/>
      <c r="AJ136" s="548"/>
      <c r="AL136" s="522"/>
    </row>
    <row r="137" spans="1:39" s="413" customFormat="1">
      <c r="X137" s="547" t="s">
        <v>353</v>
      </c>
      <c r="AJ137" s="548"/>
      <c r="AL137" s="522"/>
    </row>
    <row r="138" spans="1:39" s="413" customFormat="1">
      <c r="AJ138" s="548"/>
      <c r="AL138" s="522"/>
    </row>
    <row r="139" spans="1:39" s="413" customFormat="1">
      <c r="AJ139" s="548"/>
      <c r="AL139" s="522"/>
    </row>
    <row r="140" spans="1:39" s="413" customFormat="1">
      <c r="AJ140" s="548"/>
      <c r="AL140" s="522"/>
    </row>
    <row r="141" spans="1:39" s="413" customFormat="1">
      <c r="AJ141" s="548"/>
      <c r="AL141" s="522"/>
    </row>
    <row r="142" spans="1:39" s="413" customFormat="1">
      <c r="AJ142" s="548"/>
      <c r="AL142" s="522"/>
    </row>
    <row r="143" spans="1:39" s="413" customFormat="1">
      <c r="AJ143" s="548"/>
      <c r="AL143" s="522"/>
    </row>
    <row r="144" spans="1:39" s="413" customFormat="1">
      <c r="AJ144" s="548"/>
      <c r="AL144" s="522"/>
      <c r="AM144" s="522"/>
    </row>
    <row r="145" spans="1:38" s="413" customFormat="1">
      <c r="AJ145" s="548"/>
      <c r="AL145" s="522"/>
    </row>
    <row r="146" spans="1:38" s="413" customFormat="1">
      <c r="AJ146" s="549"/>
      <c r="AL146" s="522"/>
    </row>
    <row r="147" spans="1:38" s="413" customFormat="1">
      <c r="AL147" s="522"/>
    </row>
    <row r="148" spans="1:38" s="413" customFormat="1">
      <c r="AL148" s="522"/>
    </row>
    <row r="149" spans="1:38" s="413" customFormat="1">
      <c r="AL149" s="522"/>
    </row>
    <row r="150" spans="1:38" s="413" customFormat="1"/>
    <row r="151" spans="1:38" s="413" customFormat="1">
      <c r="AK151" s="518"/>
      <c r="AL151" s="518"/>
    </row>
    <row r="152" spans="1:38" s="413" customFormat="1">
      <c r="AK152" s="518"/>
      <c r="AL152" s="518"/>
    </row>
    <row r="153" spans="1:38" s="413" customFormat="1">
      <c r="AK153" s="518"/>
      <c r="AL153" s="518"/>
    </row>
    <row r="154" spans="1:38" s="413" customFormat="1">
      <c r="AK154" s="518"/>
      <c r="AL154" s="518"/>
    </row>
    <row r="155" spans="1:38" s="413" customFormat="1">
      <c r="AK155" s="518"/>
      <c r="AL155" s="518"/>
    </row>
    <row r="156" spans="1:38" s="413" customFormat="1">
      <c r="AK156" s="474"/>
      <c r="AL156" s="474"/>
    </row>
    <row r="157" spans="1:38" s="413" customFormat="1">
      <c r="A157" s="417" t="s">
        <v>244</v>
      </c>
    </row>
    <row r="158" spans="1:38" s="413" customFormat="1"/>
    <row r="159" spans="1:38" s="413" customFormat="1">
      <c r="D159" s="527" t="s">
        <v>245</v>
      </c>
      <c r="E159" s="528"/>
      <c r="F159" s="528"/>
      <c r="G159" s="528"/>
      <c r="H159" s="528"/>
      <c r="I159" s="528"/>
      <c r="J159" s="528"/>
      <c r="K159" s="528"/>
      <c r="L159" s="528"/>
      <c r="M159" s="528"/>
      <c r="N159" s="528"/>
      <c r="O159" s="550">
        <v>153.5</v>
      </c>
      <c r="P159" s="550"/>
      <c r="Q159" s="550"/>
      <c r="R159" s="550"/>
      <c r="S159" s="550"/>
      <c r="T159" s="550"/>
      <c r="U159" s="551"/>
    </row>
    <row r="160" spans="1:38" s="413" customFormat="1">
      <c r="D160" s="538" t="s">
        <v>246</v>
      </c>
      <c r="E160" s="539"/>
      <c r="F160" s="539"/>
      <c r="G160" s="539"/>
      <c r="H160" s="539"/>
      <c r="I160" s="539"/>
      <c r="J160" s="539"/>
      <c r="K160" s="539"/>
      <c r="L160" s="539"/>
      <c r="M160" s="539"/>
      <c r="N160" s="539"/>
      <c r="O160" s="552">
        <v>162.61000000000001</v>
      </c>
      <c r="P160" s="552"/>
      <c r="Q160" s="552"/>
      <c r="R160" s="552"/>
      <c r="S160" s="552"/>
      <c r="T160" s="552"/>
      <c r="U160" s="553"/>
    </row>
    <row r="161" s="413" customFormat="1"/>
    <row r="162" s="413" customFormat="1"/>
    <row r="163" s="413" customFormat="1"/>
    <row r="164" s="413" customFormat="1"/>
    <row r="165" s="413" customFormat="1"/>
    <row r="166" s="413" customFormat="1"/>
    <row r="167" s="413" customFormat="1"/>
    <row r="168" s="413" customFormat="1"/>
    <row r="169" s="413" customFormat="1"/>
    <row r="170" s="413" customFormat="1"/>
    <row r="171" s="413" customFormat="1"/>
    <row r="172" s="413" customFormat="1"/>
    <row r="173" s="413" customFormat="1"/>
    <row r="174" s="413" customFormat="1"/>
    <row r="175" s="413" customFormat="1"/>
    <row r="176" s="413" customFormat="1"/>
    <row r="177" spans="1:36" s="413" customFormat="1"/>
    <row r="178" spans="1:36" s="413" customFormat="1"/>
    <row r="179" spans="1:36" s="413" customFormat="1"/>
    <row r="180" spans="1:36" s="413" customFormat="1"/>
    <row r="181" spans="1:36" s="413" customFormat="1"/>
    <row r="182" spans="1:36" s="413" customFormat="1" ht="16.5">
      <c r="A182" s="412" t="s">
        <v>180</v>
      </c>
    </row>
    <row r="183" spans="1:36" s="413" customFormat="1"/>
    <row r="184" spans="1:36" s="413" customFormat="1" ht="14">
      <c r="A184" s="414" t="s">
        <v>344</v>
      </c>
    </row>
    <row r="185" spans="1:36" s="413" customFormat="1"/>
    <row r="186" spans="1:36" s="413" customFormat="1">
      <c r="A186" s="417" t="s">
        <v>247</v>
      </c>
    </row>
    <row r="187" spans="1:36" s="413" customFormat="1"/>
    <row r="188" spans="1:36" s="413" customFormat="1" ht="16.5">
      <c r="I188" s="542" t="s">
        <v>354</v>
      </c>
      <c r="J188" s="542"/>
      <c r="K188" s="542"/>
      <c r="L188" s="542"/>
      <c r="M188" s="542"/>
      <c r="N188" s="542"/>
      <c r="O188" s="542"/>
      <c r="P188" s="542"/>
      <c r="Q188" s="542"/>
      <c r="R188" s="542"/>
      <c r="S188" s="542"/>
      <c r="T188" s="542"/>
      <c r="U188" s="542"/>
      <c r="V188" s="542"/>
      <c r="W188" s="542"/>
      <c r="X188" s="542"/>
      <c r="Y188" s="542"/>
      <c r="Z188" s="542"/>
    </row>
    <row r="189" spans="1:36" s="413" customFormat="1">
      <c r="AE189" s="475"/>
    </row>
    <row r="190" spans="1:36" s="413" customFormat="1"/>
    <row r="191" spans="1:36" s="413" customFormat="1">
      <c r="AI191" s="519"/>
      <c r="AJ191" s="519"/>
    </row>
    <row r="192" spans="1:36" s="413" customFormat="1">
      <c r="AJ192" s="554"/>
    </row>
    <row r="193" spans="36:36" s="413" customFormat="1">
      <c r="AJ193" s="554"/>
    </row>
    <row r="194" spans="36:36" s="413" customFormat="1">
      <c r="AJ194" s="554"/>
    </row>
    <row r="195" spans="36:36" s="413" customFormat="1">
      <c r="AJ195" s="554"/>
    </row>
    <row r="196" spans="36:36" s="413" customFormat="1">
      <c r="AJ196" s="554"/>
    </row>
    <row r="197" spans="36:36" s="413" customFormat="1">
      <c r="AJ197" s="554"/>
    </row>
    <row r="198" spans="36:36" s="413" customFormat="1">
      <c r="AJ198" s="554"/>
    </row>
    <row r="199" spans="36:36" s="413" customFormat="1">
      <c r="AJ199" s="554"/>
    </row>
    <row r="200" spans="36:36" s="413" customFormat="1">
      <c r="AJ200" s="554"/>
    </row>
    <row r="201" spans="36:36" s="413" customFormat="1"/>
    <row r="202" spans="36:36" s="413" customFormat="1"/>
    <row r="203" spans="36:36" s="413" customFormat="1"/>
    <row r="204" spans="36:36" s="413" customFormat="1"/>
    <row r="205" spans="36:36" s="413" customFormat="1"/>
    <row r="206" spans="36:36" s="413" customFormat="1"/>
    <row r="207" spans="36:36" s="413" customFormat="1"/>
    <row r="208" spans="36:36" s="413" customFormat="1"/>
    <row r="209" spans="1:36" s="413" customFormat="1"/>
    <row r="210" spans="1:36" s="413" customFormat="1"/>
    <row r="211" spans="1:36" s="413" customFormat="1"/>
    <row r="212" spans="1:36" s="413" customFormat="1"/>
    <row r="213" spans="1:36" s="413" customFormat="1"/>
    <row r="214" spans="1:36" s="413" customFormat="1"/>
    <row r="215" spans="1:36" s="413" customFormat="1" ht="14">
      <c r="A215" s="417" t="s">
        <v>248</v>
      </c>
      <c r="B215" s="555"/>
      <c r="C215" s="555"/>
      <c r="D215" s="555"/>
      <c r="E215" s="555"/>
      <c r="F215" s="555"/>
      <c r="G215" s="555"/>
      <c r="H215" s="555"/>
      <c r="I215" s="555"/>
      <c r="J215" s="555"/>
      <c r="K215" s="555"/>
      <c r="L215" s="555"/>
      <c r="M215" s="555"/>
      <c r="N215" s="555"/>
      <c r="O215" s="555"/>
      <c r="P215" s="555"/>
      <c r="Q215" s="555"/>
      <c r="R215" s="555"/>
      <c r="S215" s="555"/>
      <c r="T215" s="555"/>
      <c r="U215" s="555"/>
      <c r="V215" s="555"/>
      <c r="W215" s="555"/>
      <c r="X215" s="555"/>
      <c r="Y215" s="555"/>
      <c r="Z215" s="555"/>
      <c r="AA215" s="555"/>
      <c r="AB215" s="555"/>
      <c r="AC215" s="555"/>
    </row>
    <row r="216" spans="1:36" s="413" customFormat="1" ht="14">
      <c r="B216" s="555"/>
      <c r="C216" s="556"/>
      <c r="D216" s="556"/>
      <c r="E216" s="556"/>
      <c r="F216" s="555"/>
      <c r="G216" s="555"/>
      <c r="H216" s="555"/>
      <c r="I216" s="555"/>
      <c r="J216" s="555"/>
      <c r="K216" s="555"/>
      <c r="L216" s="555"/>
      <c r="M216" s="555"/>
      <c r="N216" s="555"/>
      <c r="O216" s="555"/>
      <c r="P216" s="555"/>
      <c r="Q216" s="555"/>
      <c r="R216" s="555"/>
      <c r="S216" s="555"/>
      <c r="T216" s="555"/>
      <c r="U216" s="555"/>
      <c r="V216" s="555"/>
      <c r="W216" s="555"/>
      <c r="X216" s="555"/>
      <c r="Y216" s="555"/>
      <c r="Z216" s="555"/>
      <c r="AA216" s="555"/>
      <c r="AB216" s="555"/>
      <c r="AC216" s="555"/>
      <c r="AD216" s="555"/>
      <c r="AF216" s="557"/>
      <c r="AG216" s="558" t="s">
        <v>249</v>
      </c>
    </row>
    <row r="217" spans="1:36" s="413" customFormat="1">
      <c r="B217" s="559" t="s">
        <v>250</v>
      </c>
      <c r="C217" s="560"/>
      <c r="D217" s="560"/>
      <c r="E217" s="560"/>
      <c r="F217" s="560"/>
      <c r="G217" s="560"/>
      <c r="H217" s="560"/>
      <c r="I217" s="560"/>
      <c r="J217" s="560"/>
      <c r="K217" s="560"/>
      <c r="L217" s="561">
        <v>16903081</v>
      </c>
      <c r="M217" s="561"/>
      <c r="N217" s="561"/>
      <c r="O217" s="561"/>
      <c r="P217" s="561"/>
      <c r="Q217" s="562"/>
      <c r="R217" s="563" t="s">
        <v>251</v>
      </c>
      <c r="S217" s="564"/>
      <c r="T217" s="564"/>
      <c r="U217" s="564"/>
      <c r="V217" s="564"/>
      <c r="W217" s="564"/>
      <c r="X217" s="564"/>
      <c r="Y217" s="564"/>
      <c r="Z217" s="564"/>
      <c r="AA217" s="564"/>
      <c r="AB217" s="565">
        <v>3150209</v>
      </c>
      <c r="AC217" s="566"/>
      <c r="AD217" s="566"/>
      <c r="AE217" s="566"/>
      <c r="AF217" s="566"/>
      <c r="AG217" s="567"/>
      <c r="AH217" s="557"/>
    </row>
    <row r="218" spans="1:36" s="413" customFormat="1">
      <c r="B218" s="568" t="s">
        <v>252</v>
      </c>
      <c r="C218" s="569"/>
      <c r="D218" s="569"/>
      <c r="E218" s="569"/>
      <c r="F218" s="569"/>
      <c r="G218" s="569"/>
      <c r="H218" s="569"/>
      <c r="I218" s="569"/>
      <c r="J218" s="569"/>
      <c r="K218" s="569"/>
      <c r="L218" s="570">
        <v>16895170</v>
      </c>
      <c r="M218" s="570"/>
      <c r="N218" s="570"/>
      <c r="O218" s="570"/>
      <c r="P218" s="570"/>
      <c r="Q218" s="571"/>
      <c r="R218" s="572"/>
      <c r="S218" s="573" t="s">
        <v>211</v>
      </c>
      <c r="T218" s="573"/>
      <c r="U218" s="573"/>
      <c r="V218" s="573"/>
      <c r="W218" s="573"/>
      <c r="X218" s="573"/>
      <c r="Y218" s="573"/>
      <c r="Z218" s="573"/>
      <c r="AA218" s="573"/>
      <c r="AB218" s="574">
        <v>2716758</v>
      </c>
      <c r="AC218" s="575"/>
      <c r="AD218" s="575"/>
      <c r="AE218" s="575"/>
      <c r="AF218" s="575"/>
      <c r="AG218" s="576"/>
    </row>
    <row r="219" spans="1:36" s="413" customFormat="1">
      <c r="B219" s="572"/>
      <c r="C219" s="573"/>
      <c r="D219" s="569" t="s">
        <v>253</v>
      </c>
      <c r="E219" s="569"/>
      <c r="F219" s="569"/>
      <c r="G219" s="569"/>
      <c r="H219" s="569"/>
      <c r="I219" s="569"/>
      <c r="J219" s="569"/>
      <c r="K219" s="569"/>
      <c r="L219" s="570">
        <v>1486305</v>
      </c>
      <c r="M219" s="570"/>
      <c r="N219" s="570"/>
      <c r="O219" s="570"/>
      <c r="P219" s="570"/>
      <c r="Q219" s="571"/>
      <c r="R219" s="572"/>
      <c r="S219" s="573" t="s">
        <v>254</v>
      </c>
      <c r="T219" s="573"/>
      <c r="U219" s="573"/>
      <c r="V219" s="573"/>
      <c r="W219" s="573"/>
      <c r="X219" s="573"/>
      <c r="Y219" s="573"/>
      <c r="Z219" s="573"/>
      <c r="AA219" s="573"/>
      <c r="AB219" s="574">
        <v>433451</v>
      </c>
      <c r="AC219" s="575"/>
      <c r="AD219" s="575"/>
      <c r="AE219" s="575"/>
      <c r="AF219" s="575"/>
      <c r="AG219" s="576"/>
    </row>
    <row r="220" spans="1:36" s="413" customFormat="1" ht="14">
      <c r="B220" s="572"/>
      <c r="C220" s="573"/>
      <c r="D220" s="569" t="s">
        <v>255</v>
      </c>
      <c r="E220" s="569"/>
      <c r="F220" s="569"/>
      <c r="G220" s="569"/>
      <c r="H220" s="569"/>
      <c r="I220" s="569"/>
      <c r="J220" s="569"/>
      <c r="K220" s="569"/>
      <c r="L220" s="570">
        <v>1587681</v>
      </c>
      <c r="M220" s="570"/>
      <c r="N220" s="570"/>
      <c r="O220" s="570"/>
      <c r="P220" s="570"/>
      <c r="Q220" s="571"/>
      <c r="R220" s="572" t="s">
        <v>256</v>
      </c>
      <c r="S220" s="573"/>
      <c r="T220" s="573"/>
      <c r="U220" s="573"/>
      <c r="V220" s="573"/>
      <c r="W220" s="573"/>
      <c r="X220" s="573"/>
      <c r="Y220" s="573"/>
      <c r="Z220" s="573"/>
      <c r="AA220" s="573"/>
      <c r="AB220" s="574">
        <v>992754</v>
      </c>
      <c r="AC220" s="575"/>
      <c r="AD220" s="575"/>
      <c r="AE220" s="575"/>
      <c r="AF220" s="575"/>
      <c r="AG220" s="576"/>
      <c r="AJ220" s="555"/>
    </row>
    <row r="221" spans="1:36" s="413" customFormat="1">
      <c r="B221" s="572"/>
      <c r="C221" s="573"/>
      <c r="D221" s="569" t="s">
        <v>257</v>
      </c>
      <c r="E221" s="569"/>
      <c r="F221" s="569"/>
      <c r="G221" s="569"/>
      <c r="H221" s="569"/>
      <c r="I221" s="569"/>
      <c r="J221" s="569"/>
      <c r="K221" s="569"/>
      <c r="L221" s="570">
        <v>10888910</v>
      </c>
      <c r="M221" s="570"/>
      <c r="N221" s="570"/>
      <c r="O221" s="570"/>
      <c r="P221" s="570"/>
      <c r="Q221" s="571"/>
      <c r="R221" s="572"/>
      <c r="S221" s="573" t="s">
        <v>211</v>
      </c>
      <c r="T221" s="573"/>
      <c r="U221" s="573"/>
      <c r="V221" s="573"/>
      <c r="W221" s="573"/>
      <c r="X221" s="573"/>
      <c r="Y221" s="573"/>
      <c r="Z221" s="573"/>
      <c r="AA221" s="573"/>
      <c r="AB221" s="574">
        <v>249540</v>
      </c>
      <c r="AC221" s="575"/>
      <c r="AD221" s="575"/>
      <c r="AE221" s="575"/>
      <c r="AF221" s="575"/>
      <c r="AG221" s="576"/>
      <c r="AI221" s="557"/>
      <c r="AJ221" s="557"/>
    </row>
    <row r="222" spans="1:36" s="413" customFormat="1">
      <c r="B222" s="572"/>
      <c r="C222" s="573"/>
      <c r="D222" s="569" t="s">
        <v>258</v>
      </c>
      <c r="E222" s="569"/>
      <c r="F222" s="569"/>
      <c r="G222" s="569"/>
      <c r="H222" s="569"/>
      <c r="I222" s="569"/>
      <c r="J222" s="569"/>
      <c r="K222" s="569"/>
      <c r="L222" s="570">
        <v>2703486</v>
      </c>
      <c r="M222" s="570"/>
      <c r="N222" s="570"/>
      <c r="O222" s="570"/>
      <c r="P222" s="570"/>
      <c r="Q222" s="571"/>
      <c r="R222" s="572"/>
      <c r="S222" s="573" t="s">
        <v>259</v>
      </c>
      <c r="T222" s="573"/>
      <c r="U222" s="573"/>
      <c r="V222" s="573"/>
      <c r="W222" s="573"/>
      <c r="X222" s="573"/>
      <c r="Y222" s="573"/>
      <c r="Z222" s="573"/>
      <c r="AA222" s="573"/>
      <c r="AB222" s="574">
        <v>588659</v>
      </c>
      <c r="AC222" s="575"/>
      <c r="AD222" s="575"/>
      <c r="AE222" s="575"/>
      <c r="AF222" s="575"/>
      <c r="AG222" s="576"/>
      <c r="AI222" s="557"/>
      <c r="AJ222" s="557"/>
    </row>
    <row r="223" spans="1:36" s="413" customFormat="1">
      <c r="B223" s="572"/>
      <c r="C223" s="573"/>
      <c r="D223" s="569" t="s">
        <v>260</v>
      </c>
      <c r="E223" s="569"/>
      <c r="F223" s="569"/>
      <c r="G223" s="569"/>
      <c r="H223" s="569"/>
      <c r="I223" s="569"/>
      <c r="J223" s="569"/>
      <c r="K223" s="569"/>
      <c r="L223" s="570">
        <v>803</v>
      </c>
      <c r="M223" s="570"/>
      <c r="N223" s="570"/>
      <c r="O223" s="570"/>
      <c r="P223" s="570"/>
      <c r="Q223" s="571"/>
      <c r="R223" s="572"/>
      <c r="S223" s="573" t="s">
        <v>254</v>
      </c>
      <c r="T223" s="573"/>
      <c r="U223" s="573"/>
      <c r="V223" s="573"/>
      <c r="W223" s="573"/>
      <c r="X223" s="573"/>
      <c r="Y223" s="573"/>
      <c r="Z223" s="573"/>
      <c r="AA223" s="573"/>
      <c r="AB223" s="570">
        <v>36092</v>
      </c>
      <c r="AC223" s="577"/>
      <c r="AD223" s="577"/>
      <c r="AE223" s="577"/>
      <c r="AF223" s="577"/>
      <c r="AG223" s="578"/>
    </row>
    <row r="224" spans="1:36" s="413" customFormat="1">
      <c r="B224" s="572"/>
      <c r="C224" s="573"/>
      <c r="D224" s="569" t="s">
        <v>261</v>
      </c>
      <c r="E224" s="569"/>
      <c r="F224" s="569"/>
      <c r="G224" s="569"/>
      <c r="H224" s="569"/>
      <c r="I224" s="569"/>
      <c r="J224" s="569"/>
      <c r="K224" s="569"/>
      <c r="L224" s="570">
        <v>32298</v>
      </c>
      <c r="M224" s="570"/>
      <c r="N224" s="570"/>
      <c r="O224" s="570"/>
      <c r="P224" s="570"/>
      <c r="Q224" s="571"/>
      <c r="R224" s="572"/>
      <c r="S224" s="573" t="s">
        <v>262</v>
      </c>
      <c r="T224" s="573"/>
      <c r="U224" s="573"/>
      <c r="V224" s="573"/>
      <c r="W224" s="573"/>
      <c r="X224" s="573"/>
      <c r="Y224" s="573"/>
      <c r="Z224" s="573"/>
      <c r="AA224" s="573"/>
      <c r="AB224" s="570">
        <v>118463</v>
      </c>
      <c r="AC224" s="577"/>
      <c r="AD224" s="577"/>
      <c r="AE224" s="577"/>
      <c r="AF224" s="577"/>
      <c r="AG224" s="578"/>
    </row>
    <row r="225" spans="2:33" s="413" customFormat="1">
      <c r="B225" s="572"/>
      <c r="C225" s="573"/>
      <c r="D225" s="569" t="s">
        <v>263</v>
      </c>
      <c r="E225" s="569"/>
      <c r="F225" s="569"/>
      <c r="G225" s="569"/>
      <c r="H225" s="569"/>
      <c r="I225" s="569"/>
      <c r="J225" s="569"/>
      <c r="K225" s="569"/>
      <c r="L225" s="570">
        <v>195687</v>
      </c>
      <c r="M225" s="570"/>
      <c r="N225" s="570"/>
      <c r="O225" s="570"/>
      <c r="P225" s="570"/>
      <c r="Q225" s="571"/>
      <c r="R225" s="572" t="s">
        <v>264</v>
      </c>
      <c r="S225" s="573"/>
      <c r="T225" s="573"/>
      <c r="U225" s="573"/>
      <c r="V225" s="573"/>
      <c r="W225" s="573"/>
      <c r="X225" s="573"/>
      <c r="Y225" s="573"/>
      <c r="Z225" s="573"/>
      <c r="AA225" s="573"/>
      <c r="AB225" s="570">
        <v>597879</v>
      </c>
      <c r="AC225" s="577"/>
      <c r="AD225" s="577"/>
      <c r="AE225" s="577"/>
      <c r="AF225" s="577"/>
      <c r="AG225" s="578"/>
    </row>
    <row r="226" spans="2:33" s="413" customFormat="1">
      <c r="B226" s="568" t="s">
        <v>265</v>
      </c>
      <c r="C226" s="569"/>
      <c r="D226" s="569"/>
      <c r="E226" s="569"/>
      <c r="F226" s="569"/>
      <c r="G226" s="569"/>
      <c r="H226" s="569"/>
      <c r="I226" s="569"/>
      <c r="J226" s="569"/>
      <c r="K226" s="569"/>
      <c r="L226" s="570">
        <v>7911</v>
      </c>
      <c r="M226" s="570"/>
      <c r="N226" s="570"/>
      <c r="O226" s="570"/>
      <c r="P226" s="570"/>
      <c r="Q226" s="571"/>
      <c r="R226" s="572"/>
      <c r="S226" s="573" t="s">
        <v>266</v>
      </c>
      <c r="T226" s="573"/>
      <c r="U226" s="573"/>
      <c r="V226" s="573"/>
      <c r="W226" s="573"/>
      <c r="X226" s="573"/>
      <c r="Y226" s="573"/>
      <c r="Z226" s="573"/>
      <c r="AA226" s="573"/>
      <c r="AB226" s="570">
        <v>1869535</v>
      </c>
      <c r="AC226" s="577"/>
      <c r="AD226" s="577"/>
      <c r="AE226" s="577"/>
      <c r="AF226" s="577"/>
      <c r="AG226" s="578"/>
    </row>
    <row r="227" spans="2:33" s="413" customFormat="1">
      <c r="B227" s="572"/>
      <c r="C227" s="573"/>
      <c r="D227" s="569" t="s">
        <v>267</v>
      </c>
      <c r="E227" s="569"/>
      <c r="F227" s="569"/>
      <c r="G227" s="569"/>
      <c r="H227" s="569"/>
      <c r="I227" s="569"/>
      <c r="J227" s="569"/>
      <c r="K227" s="569"/>
      <c r="L227" s="570">
        <v>7911</v>
      </c>
      <c r="M227" s="570"/>
      <c r="N227" s="570"/>
      <c r="O227" s="570"/>
      <c r="P227" s="570"/>
      <c r="Q227" s="571"/>
      <c r="R227" s="572"/>
      <c r="S227" s="573" t="s">
        <v>268</v>
      </c>
      <c r="T227" s="573"/>
      <c r="U227" s="573"/>
      <c r="V227" s="573"/>
      <c r="W227" s="573"/>
      <c r="X227" s="573"/>
      <c r="Y227" s="573"/>
      <c r="Z227" s="573"/>
      <c r="AA227" s="573"/>
      <c r="AB227" s="570">
        <v>-1271656</v>
      </c>
      <c r="AC227" s="570"/>
      <c r="AD227" s="570"/>
      <c r="AE227" s="570"/>
      <c r="AF227" s="570"/>
      <c r="AG227" s="571"/>
    </row>
    <row r="228" spans="2:33" s="413" customFormat="1">
      <c r="B228" s="568" t="s">
        <v>269</v>
      </c>
      <c r="C228" s="569"/>
      <c r="D228" s="569"/>
      <c r="E228" s="569"/>
      <c r="F228" s="569"/>
      <c r="G228" s="569"/>
      <c r="H228" s="569"/>
      <c r="I228" s="569"/>
      <c r="J228" s="569"/>
      <c r="K228" s="569"/>
      <c r="L228" s="570">
        <v>0</v>
      </c>
      <c r="M228" s="570"/>
      <c r="N228" s="570"/>
      <c r="O228" s="570"/>
      <c r="P228" s="570"/>
      <c r="Q228" s="571"/>
      <c r="R228" s="579" t="s">
        <v>270</v>
      </c>
      <c r="S228" s="580"/>
      <c r="T228" s="580"/>
      <c r="U228" s="580"/>
      <c r="V228" s="580"/>
      <c r="W228" s="580"/>
      <c r="X228" s="580"/>
      <c r="Y228" s="580"/>
      <c r="Z228" s="580"/>
      <c r="AA228" s="580"/>
      <c r="AB228" s="581">
        <v>4740842</v>
      </c>
      <c r="AC228" s="577"/>
      <c r="AD228" s="577"/>
      <c r="AE228" s="577"/>
      <c r="AF228" s="577"/>
      <c r="AG228" s="578"/>
    </row>
    <row r="229" spans="2:33" s="413" customFormat="1">
      <c r="B229" s="572"/>
      <c r="C229" s="573"/>
      <c r="D229" s="569" t="s">
        <v>271</v>
      </c>
      <c r="E229" s="569"/>
      <c r="F229" s="569"/>
      <c r="G229" s="569"/>
      <c r="H229" s="569"/>
      <c r="I229" s="569"/>
      <c r="J229" s="569"/>
      <c r="K229" s="569"/>
      <c r="L229" s="570">
        <v>183</v>
      </c>
      <c r="M229" s="570"/>
      <c r="N229" s="570"/>
      <c r="O229" s="570"/>
      <c r="P229" s="570"/>
      <c r="Q229" s="571"/>
      <c r="R229" s="572" t="s">
        <v>272</v>
      </c>
      <c r="S229" s="573"/>
      <c r="T229" s="573"/>
      <c r="U229" s="573"/>
      <c r="V229" s="573"/>
      <c r="W229" s="573"/>
      <c r="X229" s="573"/>
      <c r="Y229" s="573"/>
      <c r="Z229" s="573"/>
      <c r="AA229" s="573"/>
      <c r="AB229" s="570">
        <v>13879332</v>
      </c>
      <c r="AC229" s="577"/>
      <c r="AD229" s="577"/>
      <c r="AE229" s="577"/>
      <c r="AF229" s="577"/>
      <c r="AG229" s="578"/>
    </row>
    <row r="230" spans="2:33" s="413" customFormat="1">
      <c r="B230" s="572"/>
      <c r="C230" s="573"/>
      <c r="D230" s="569" t="s">
        <v>273</v>
      </c>
      <c r="E230" s="569"/>
      <c r="F230" s="569"/>
      <c r="G230" s="569"/>
      <c r="H230" s="569"/>
      <c r="I230" s="569"/>
      <c r="J230" s="569"/>
      <c r="K230" s="569"/>
      <c r="L230" s="570">
        <v>-183</v>
      </c>
      <c r="M230" s="570"/>
      <c r="N230" s="570"/>
      <c r="O230" s="570"/>
      <c r="P230" s="570"/>
      <c r="Q230" s="571"/>
      <c r="R230" s="572"/>
      <c r="S230" s="573" t="s">
        <v>274</v>
      </c>
      <c r="T230" s="573"/>
      <c r="U230" s="573"/>
      <c r="V230" s="573"/>
      <c r="W230" s="573"/>
      <c r="X230" s="573"/>
      <c r="Y230" s="573"/>
      <c r="Z230" s="573"/>
      <c r="AA230" s="573"/>
      <c r="AB230" s="570">
        <v>13879332</v>
      </c>
      <c r="AC230" s="577"/>
      <c r="AD230" s="577"/>
      <c r="AE230" s="577"/>
      <c r="AF230" s="577"/>
      <c r="AG230" s="578"/>
    </row>
    <row r="231" spans="2:33" s="413" customFormat="1">
      <c r="B231" s="572" t="s">
        <v>275</v>
      </c>
      <c r="C231" s="573"/>
      <c r="D231" s="569"/>
      <c r="E231" s="569"/>
      <c r="F231" s="569"/>
      <c r="G231" s="569"/>
      <c r="H231" s="569"/>
      <c r="I231" s="569"/>
      <c r="J231" s="569"/>
      <c r="K231" s="569"/>
      <c r="L231" s="570">
        <v>2248997</v>
      </c>
      <c r="M231" s="570"/>
      <c r="N231" s="570"/>
      <c r="O231" s="570"/>
      <c r="P231" s="570"/>
      <c r="Q231" s="571"/>
      <c r="R231" s="572" t="s">
        <v>276</v>
      </c>
      <c r="S231" s="573"/>
      <c r="T231" s="573"/>
      <c r="U231" s="573"/>
      <c r="V231" s="573"/>
      <c r="W231" s="573"/>
      <c r="X231" s="573"/>
      <c r="Y231" s="573"/>
      <c r="Z231" s="573"/>
      <c r="AA231" s="573"/>
      <c r="AB231" s="570">
        <v>531904</v>
      </c>
      <c r="AC231" s="577"/>
      <c r="AD231" s="577"/>
      <c r="AE231" s="577"/>
      <c r="AF231" s="577"/>
      <c r="AG231" s="578"/>
    </row>
    <row r="232" spans="2:33" s="413" customFormat="1">
      <c r="B232" s="568"/>
      <c r="C232" s="569" t="s">
        <v>277</v>
      </c>
      <c r="D232" s="569"/>
      <c r="E232" s="569"/>
      <c r="F232" s="569"/>
      <c r="G232" s="569"/>
      <c r="H232" s="569"/>
      <c r="I232" s="569"/>
      <c r="J232" s="569"/>
      <c r="K232" s="569"/>
      <c r="L232" s="570">
        <v>1792416</v>
      </c>
      <c r="M232" s="570"/>
      <c r="N232" s="570"/>
      <c r="O232" s="570"/>
      <c r="P232" s="570"/>
      <c r="Q232" s="571"/>
      <c r="R232" s="572" t="s">
        <v>278</v>
      </c>
      <c r="S232" s="573"/>
      <c r="T232" s="573"/>
      <c r="U232" s="573"/>
      <c r="V232" s="573"/>
      <c r="W232" s="573"/>
      <c r="X232" s="573"/>
      <c r="Y232" s="573"/>
      <c r="Z232" s="573"/>
      <c r="AA232" s="573"/>
      <c r="AB232" s="570">
        <v>132542</v>
      </c>
      <c r="AC232" s="570"/>
      <c r="AD232" s="570"/>
      <c r="AE232" s="570"/>
      <c r="AF232" s="570"/>
      <c r="AG232" s="571"/>
    </row>
    <row r="233" spans="2:33" s="413" customFormat="1">
      <c r="B233" s="572"/>
      <c r="C233" s="569" t="s">
        <v>279</v>
      </c>
      <c r="D233" s="569"/>
      <c r="E233" s="569"/>
      <c r="F233" s="569"/>
      <c r="G233" s="569"/>
      <c r="H233" s="569"/>
      <c r="I233" s="569"/>
      <c r="J233" s="569"/>
      <c r="K233" s="569"/>
      <c r="L233" s="570">
        <v>390609</v>
      </c>
      <c r="M233" s="570"/>
      <c r="N233" s="570"/>
      <c r="O233" s="570"/>
      <c r="P233" s="570"/>
      <c r="Q233" s="571"/>
      <c r="R233" s="572"/>
      <c r="S233" s="573"/>
      <c r="T233" s="573" t="s">
        <v>280</v>
      </c>
      <c r="U233" s="573"/>
      <c r="V233" s="573"/>
      <c r="W233" s="573"/>
      <c r="X233" s="573"/>
      <c r="Y233" s="573"/>
      <c r="Z233" s="573"/>
      <c r="AA233" s="573"/>
      <c r="AB233" s="570">
        <v>132542</v>
      </c>
      <c r="AC233" s="570"/>
      <c r="AD233" s="570"/>
      <c r="AE233" s="570"/>
      <c r="AF233" s="570"/>
      <c r="AG233" s="571"/>
    </row>
    <row r="234" spans="2:33" s="413" customFormat="1">
      <c r="B234" s="572"/>
      <c r="C234" s="569" t="s">
        <v>281</v>
      </c>
      <c r="D234" s="569"/>
      <c r="E234" s="569"/>
      <c r="F234" s="569"/>
      <c r="G234" s="569"/>
      <c r="H234" s="569"/>
      <c r="I234" s="569"/>
      <c r="J234" s="569"/>
      <c r="K234" s="569"/>
      <c r="L234" s="570">
        <v>-2006</v>
      </c>
      <c r="M234" s="570"/>
      <c r="N234" s="570"/>
      <c r="O234" s="570"/>
      <c r="P234" s="570"/>
      <c r="Q234" s="571"/>
      <c r="R234" s="572" t="s">
        <v>282</v>
      </c>
      <c r="S234" s="573"/>
      <c r="T234" s="573"/>
      <c r="U234" s="573"/>
      <c r="V234" s="573"/>
      <c r="W234" s="573"/>
      <c r="X234" s="573"/>
      <c r="Y234" s="573"/>
      <c r="Z234" s="573"/>
      <c r="AA234" s="573"/>
      <c r="AB234" s="570">
        <v>399362</v>
      </c>
      <c r="AC234" s="570"/>
      <c r="AD234" s="570"/>
      <c r="AE234" s="570"/>
      <c r="AF234" s="570"/>
      <c r="AG234" s="571"/>
    </row>
    <row r="235" spans="2:33" s="413" customFormat="1">
      <c r="B235" s="572"/>
      <c r="C235" s="569" t="s">
        <v>283</v>
      </c>
      <c r="D235" s="569"/>
      <c r="E235" s="569"/>
      <c r="F235" s="569"/>
      <c r="G235" s="569"/>
      <c r="H235" s="569"/>
      <c r="I235" s="569"/>
      <c r="J235" s="569"/>
      <c r="K235" s="569"/>
      <c r="L235" s="570">
        <v>10875</v>
      </c>
      <c r="M235" s="577"/>
      <c r="N235" s="577"/>
      <c r="O235" s="577"/>
      <c r="P235" s="577"/>
      <c r="Q235" s="578"/>
      <c r="R235" s="582"/>
      <c r="S235" s="523"/>
      <c r="T235" s="523" t="s">
        <v>284</v>
      </c>
      <c r="U235" s="523"/>
      <c r="V235" s="523"/>
      <c r="W235" s="523"/>
      <c r="X235" s="523"/>
      <c r="Y235" s="523"/>
      <c r="Z235" s="523"/>
      <c r="AA235" s="523"/>
      <c r="AB235" s="583"/>
      <c r="AC235" s="584">
        <v>399362</v>
      </c>
      <c r="AD235" s="585"/>
      <c r="AE235" s="585"/>
      <c r="AF235" s="585"/>
      <c r="AG235" s="586"/>
    </row>
    <row r="236" spans="2:33" s="413" customFormat="1">
      <c r="B236" s="572"/>
      <c r="C236" s="569" t="s">
        <v>285</v>
      </c>
      <c r="D236" s="569"/>
      <c r="E236" s="569"/>
      <c r="F236" s="569"/>
      <c r="G236" s="569"/>
      <c r="H236" s="569"/>
      <c r="I236" s="569"/>
      <c r="J236" s="569"/>
      <c r="K236" s="569"/>
      <c r="L236" s="570">
        <v>56700</v>
      </c>
      <c r="M236" s="570"/>
      <c r="N236" s="570"/>
      <c r="O236" s="570"/>
      <c r="P236" s="570"/>
      <c r="Q236" s="571"/>
      <c r="R236" s="572"/>
      <c r="S236" s="573"/>
      <c r="T236" s="573"/>
      <c r="U236" s="573"/>
      <c r="V236" s="573"/>
      <c r="W236" s="573"/>
      <c r="X236" s="573"/>
      <c r="Y236" s="573"/>
      <c r="Z236" s="573"/>
      <c r="AA236" s="573"/>
      <c r="AB236" s="570"/>
      <c r="AC236" s="570"/>
      <c r="AD236" s="570"/>
      <c r="AE236" s="570"/>
      <c r="AF236" s="570"/>
      <c r="AG236" s="571"/>
    </row>
    <row r="237" spans="2:33" s="413" customFormat="1">
      <c r="B237" s="582"/>
      <c r="C237" s="569" t="s">
        <v>286</v>
      </c>
      <c r="D237" s="587"/>
      <c r="E237" s="587"/>
      <c r="F237" s="587"/>
      <c r="G237" s="587"/>
      <c r="H237" s="587"/>
      <c r="I237" s="587"/>
      <c r="J237" s="587"/>
      <c r="K237" s="587"/>
      <c r="L237" s="570">
        <v>403</v>
      </c>
      <c r="M237" s="570"/>
      <c r="N237" s="570"/>
      <c r="O237" s="570"/>
      <c r="P237" s="570"/>
      <c r="Q237" s="571"/>
      <c r="R237" s="582"/>
      <c r="S237" s="523"/>
      <c r="T237" s="523"/>
      <c r="U237" s="523"/>
      <c r="V237" s="523"/>
      <c r="W237" s="523"/>
      <c r="X237" s="523"/>
      <c r="Y237" s="523"/>
      <c r="Z237" s="523"/>
      <c r="AA237" s="523"/>
      <c r="AB237" s="588"/>
      <c r="AC237" s="588"/>
      <c r="AD237" s="588"/>
      <c r="AE237" s="588"/>
      <c r="AF237" s="588"/>
      <c r="AG237" s="589"/>
    </row>
    <row r="238" spans="2:33" s="413" customFormat="1">
      <c r="B238" s="590" t="s">
        <v>287</v>
      </c>
      <c r="C238" s="591"/>
      <c r="D238" s="591"/>
      <c r="E238" s="591"/>
      <c r="F238" s="591"/>
      <c r="G238" s="591"/>
      <c r="H238" s="591"/>
      <c r="I238" s="591"/>
      <c r="J238" s="591"/>
      <c r="K238" s="591"/>
      <c r="L238" s="592">
        <v>19152078</v>
      </c>
      <c r="M238" s="592"/>
      <c r="N238" s="592"/>
      <c r="O238" s="592"/>
      <c r="P238" s="592"/>
      <c r="Q238" s="593"/>
      <c r="R238" s="594" t="s">
        <v>288</v>
      </c>
      <c r="S238" s="595"/>
      <c r="T238" s="595"/>
      <c r="U238" s="595"/>
      <c r="V238" s="595"/>
      <c r="W238" s="595"/>
      <c r="X238" s="595"/>
      <c r="Y238" s="595"/>
      <c r="Z238" s="595"/>
      <c r="AA238" s="595"/>
      <c r="AB238" s="596">
        <v>14411236</v>
      </c>
      <c r="AC238" s="597"/>
      <c r="AD238" s="597"/>
      <c r="AE238" s="597"/>
      <c r="AF238" s="597"/>
      <c r="AG238" s="598"/>
    </row>
    <row r="239" spans="2:33" s="413" customFormat="1">
      <c r="B239" s="599" t="s">
        <v>289</v>
      </c>
      <c r="C239" s="600"/>
      <c r="D239" s="600"/>
      <c r="E239" s="600"/>
      <c r="F239" s="600"/>
      <c r="G239" s="600"/>
      <c r="H239" s="600"/>
      <c r="I239" s="600"/>
      <c r="J239" s="600"/>
      <c r="K239" s="600"/>
      <c r="L239" s="601">
        <v>19152078</v>
      </c>
      <c r="M239" s="602"/>
      <c r="N239" s="602"/>
      <c r="O239" s="602"/>
      <c r="P239" s="602"/>
      <c r="Q239" s="603"/>
      <c r="R239" s="599" t="s">
        <v>290</v>
      </c>
      <c r="S239" s="600"/>
      <c r="T239" s="600"/>
      <c r="U239" s="600"/>
      <c r="V239" s="600"/>
      <c r="W239" s="600"/>
      <c r="X239" s="600"/>
      <c r="Y239" s="600"/>
      <c r="Z239" s="600"/>
      <c r="AA239" s="600"/>
      <c r="AB239" s="601">
        <v>19152078</v>
      </c>
      <c r="AC239" s="602"/>
      <c r="AD239" s="602"/>
      <c r="AE239" s="602"/>
      <c r="AF239" s="602"/>
      <c r="AG239" s="603"/>
    </row>
    <row r="240" spans="2:33" s="413" customFormat="1"/>
  </sheetData>
  <mergeCells count="81">
    <mergeCell ref="L239:Q239"/>
    <mergeCell ref="AB239:AG239"/>
    <mergeCell ref="L233:Q233"/>
    <mergeCell ref="AB233:AG233"/>
    <mergeCell ref="L234:Q234"/>
    <mergeCell ref="AB234:AG234"/>
    <mergeCell ref="L235:Q235"/>
    <mergeCell ref="AC235:AG235"/>
    <mergeCell ref="L236:Q236"/>
    <mergeCell ref="AB236:AG236"/>
    <mergeCell ref="L237:Q237"/>
    <mergeCell ref="L238:Q238"/>
    <mergeCell ref="AB238:AG238"/>
    <mergeCell ref="L230:Q230"/>
    <mergeCell ref="AB230:AG230"/>
    <mergeCell ref="L231:Q231"/>
    <mergeCell ref="AB231:AG231"/>
    <mergeCell ref="L232:Q232"/>
    <mergeCell ref="AB232:AG232"/>
    <mergeCell ref="L227:Q227"/>
    <mergeCell ref="AB227:AG227"/>
    <mergeCell ref="L228:Q228"/>
    <mergeCell ref="AB228:AG228"/>
    <mergeCell ref="L229:Q229"/>
    <mergeCell ref="AB229:AG229"/>
    <mergeCell ref="L224:Q224"/>
    <mergeCell ref="AB224:AG224"/>
    <mergeCell ref="L225:Q225"/>
    <mergeCell ref="AB225:AG225"/>
    <mergeCell ref="L226:Q226"/>
    <mergeCell ref="AB226:AG226"/>
    <mergeCell ref="L221:Q221"/>
    <mergeCell ref="AB221:AG221"/>
    <mergeCell ref="L222:Q222"/>
    <mergeCell ref="AB222:AG222"/>
    <mergeCell ref="L223:Q223"/>
    <mergeCell ref="AB223:AG223"/>
    <mergeCell ref="L220:Q220"/>
    <mergeCell ref="AB220:AG220"/>
    <mergeCell ref="D159:N159"/>
    <mergeCell ref="O159:U159"/>
    <mergeCell ref="D160:N160"/>
    <mergeCell ref="O160:U160"/>
    <mergeCell ref="I188:Z188"/>
    <mergeCell ref="L217:Q217"/>
    <mergeCell ref="AB217:AG217"/>
    <mergeCell ref="L218:Q218"/>
    <mergeCell ref="AB218:AG218"/>
    <mergeCell ref="L219:Q219"/>
    <mergeCell ref="AB219:AG219"/>
    <mergeCell ref="D127:N127"/>
    <mergeCell ref="O127:U127"/>
    <mergeCell ref="D128:N128"/>
    <mergeCell ref="O128:U128"/>
    <mergeCell ref="I133:Z133"/>
    <mergeCell ref="AK151:AL155"/>
    <mergeCell ref="U113:Z113"/>
    <mergeCell ref="U114:Z114"/>
    <mergeCell ref="U115:Z115"/>
    <mergeCell ref="U116:Z116"/>
    <mergeCell ref="U117:Z117"/>
    <mergeCell ref="C118:S118"/>
    <mergeCell ref="T118:Z118"/>
    <mergeCell ref="D65:N65"/>
    <mergeCell ref="O65:U65"/>
    <mergeCell ref="D66:N66"/>
    <mergeCell ref="O66:U66"/>
    <mergeCell ref="I68:Z68"/>
    <mergeCell ref="I91:Z91"/>
    <mergeCell ref="D11:N11"/>
    <mergeCell ref="O11:U11"/>
    <mergeCell ref="I13:Z13"/>
    <mergeCell ref="I36:Z36"/>
    <mergeCell ref="D64:N64"/>
    <mergeCell ref="O64:U64"/>
    <mergeCell ref="D8:N8"/>
    <mergeCell ref="O8:U8"/>
    <mergeCell ref="D9:N9"/>
    <mergeCell ref="O9:U9"/>
    <mergeCell ref="D10:N10"/>
    <mergeCell ref="O10:U10"/>
  </mergeCells>
  <phoneticPr fontId="20"/>
  <printOptions horizontalCentered="1"/>
  <pageMargins left="0.70866141732283472" right="0.70866141732283472" top="0.86614173228346458" bottom="0.74803149606299213" header="0.31496062992125984" footer="0.31496062992125984"/>
  <pageSetup paperSize="9" scale="95" firstPageNumber="4" orientation="portrait" useFirstPageNumber="1" r:id="rId1"/>
  <rowBreaks count="2" manualBreakCount="2">
    <brk id="58" max="32" man="1"/>
    <brk id="119" max="32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25"/>
  <sheetViews>
    <sheetView showGridLines="0" view="pageBreakPreview" zoomScaleNormal="100" zoomScaleSheetLayoutView="100" workbookViewId="0">
      <selection activeCell="J22" sqref="J22:Q22"/>
    </sheetView>
  </sheetViews>
  <sheetFormatPr defaultColWidth="9" defaultRowHeight="13"/>
  <cols>
    <col min="1" max="34" width="2.6328125" style="605" customWidth="1"/>
    <col min="35" max="256" width="9" style="605"/>
    <col min="257" max="290" width="2.6328125" style="605" customWidth="1"/>
    <col min="291" max="512" width="9" style="605"/>
    <col min="513" max="546" width="2.6328125" style="605" customWidth="1"/>
    <col min="547" max="768" width="9" style="605"/>
    <col min="769" max="802" width="2.6328125" style="605" customWidth="1"/>
    <col min="803" max="1024" width="9" style="605"/>
    <col min="1025" max="1058" width="2.6328125" style="605" customWidth="1"/>
    <col min="1059" max="1280" width="9" style="605"/>
    <col min="1281" max="1314" width="2.6328125" style="605" customWidth="1"/>
    <col min="1315" max="1536" width="9" style="605"/>
    <col min="1537" max="1570" width="2.6328125" style="605" customWidth="1"/>
    <col min="1571" max="1792" width="9" style="605"/>
    <col min="1793" max="1826" width="2.6328125" style="605" customWidth="1"/>
    <col min="1827" max="2048" width="9" style="605"/>
    <col min="2049" max="2082" width="2.6328125" style="605" customWidth="1"/>
    <col min="2083" max="2304" width="9" style="605"/>
    <col min="2305" max="2338" width="2.6328125" style="605" customWidth="1"/>
    <col min="2339" max="2560" width="9" style="605"/>
    <col min="2561" max="2594" width="2.6328125" style="605" customWidth="1"/>
    <col min="2595" max="2816" width="9" style="605"/>
    <col min="2817" max="2850" width="2.6328125" style="605" customWidth="1"/>
    <col min="2851" max="3072" width="9" style="605"/>
    <col min="3073" max="3106" width="2.6328125" style="605" customWidth="1"/>
    <col min="3107" max="3328" width="9" style="605"/>
    <col min="3329" max="3362" width="2.6328125" style="605" customWidth="1"/>
    <col min="3363" max="3584" width="9" style="605"/>
    <col min="3585" max="3618" width="2.6328125" style="605" customWidth="1"/>
    <col min="3619" max="3840" width="9" style="605"/>
    <col min="3841" max="3874" width="2.6328125" style="605" customWidth="1"/>
    <col min="3875" max="4096" width="9" style="605"/>
    <col min="4097" max="4130" width="2.6328125" style="605" customWidth="1"/>
    <col min="4131" max="4352" width="9" style="605"/>
    <col min="4353" max="4386" width="2.6328125" style="605" customWidth="1"/>
    <col min="4387" max="4608" width="9" style="605"/>
    <col min="4609" max="4642" width="2.6328125" style="605" customWidth="1"/>
    <col min="4643" max="4864" width="9" style="605"/>
    <col min="4865" max="4898" width="2.6328125" style="605" customWidth="1"/>
    <col min="4899" max="5120" width="9" style="605"/>
    <col min="5121" max="5154" width="2.6328125" style="605" customWidth="1"/>
    <col min="5155" max="5376" width="9" style="605"/>
    <col min="5377" max="5410" width="2.6328125" style="605" customWidth="1"/>
    <col min="5411" max="5632" width="9" style="605"/>
    <col min="5633" max="5666" width="2.6328125" style="605" customWidth="1"/>
    <col min="5667" max="5888" width="9" style="605"/>
    <col min="5889" max="5922" width="2.6328125" style="605" customWidth="1"/>
    <col min="5923" max="6144" width="9" style="605"/>
    <col min="6145" max="6178" width="2.6328125" style="605" customWidth="1"/>
    <col min="6179" max="6400" width="9" style="605"/>
    <col min="6401" max="6434" width="2.6328125" style="605" customWidth="1"/>
    <col min="6435" max="6656" width="9" style="605"/>
    <col min="6657" max="6690" width="2.6328125" style="605" customWidth="1"/>
    <col min="6691" max="6912" width="9" style="605"/>
    <col min="6913" max="6946" width="2.6328125" style="605" customWidth="1"/>
    <col min="6947" max="7168" width="9" style="605"/>
    <col min="7169" max="7202" width="2.6328125" style="605" customWidth="1"/>
    <col min="7203" max="7424" width="9" style="605"/>
    <col min="7425" max="7458" width="2.6328125" style="605" customWidth="1"/>
    <col min="7459" max="7680" width="9" style="605"/>
    <col min="7681" max="7714" width="2.6328125" style="605" customWidth="1"/>
    <col min="7715" max="7936" width="9" style="605"/>
    <col min="7937" max="7970" width="2.6328125" style="605" customWidth="1"/>
    <col min="7971" max="8192" width="9" style="605"/>
    <col min="8193" max="8226" width="2.6328125" style="605" customWidth="1"/>
    <col min="8227" max="8448" width="9" style="605"/>
    <col min="8449" max="8482" width="2.6328125" style="605" customWidth="1"/>
    <col min="8483" max="8704" width="9" style="605"/>
    <col min="8705" max="8738" width="2.6328125" style="605" customWidth="1"/>
    <col min="8739" max="8960" width="9" style="605"/>
    <col min="8961" max="8994" width="2.6328125" style="605" customWidth="1"/>
    <col min="8995" max="9216" width="9" style="605"/>
    <col min="9217" max="9250" width="2.6328125" style="605" customWidth="1"/>
    <col min="9251" max="9472" width="9" style="605"/>
    <col min="9473" max="9506" width="2.6328125" style="605" customWidth="1"/>
    <col min="9507" max="9728" width="9" style="605"/>
    <col min="9729" max="9762" width="2.6328125" style="605" customWidth="1"/>
    <col min="9763" max="9984" width="9" style="605"/>
    <col min="9985" max="10018" width="2.6328125" style="605" customWidth="1"/>
    <col min="10019" max="10240" width="9" style="605"/>
    <col min="10241" max="10274" width="2.6328125" style="605" customWidth="1"/>
    <col min="10275" max="10496" width="9" style="605"/>
    <col min="10497" max="10530" width="2.6328125" style="605" customWidth="1"/>
    <col min="10531" max="10752" width="9" style="605"/>
    <col min="10753" max="10786" width="2.6328125" style="605" customWidth="1"/>
    <col min="10787" max="11008" width="9" style="605"/>
    <col min="11009" max="11042" width="2.6328125" style="605" customWidth="1"/>
    <col min="11043" max="11264" width="9" style="605"/>
    <col min="11265" max="11298" width="2.6328125" style="605" customWidth="1"/>
    <col min="11299" max="11520" width="9" style="605"/>
    <col min="11521" max="11554" width="2.6328125" style="605" customWidth="1"/>
    <col min="11555" max="11776" width="9" style="605"/>
    <col min="11777" max="11810" width="2.6328125" style="605" customWidth="1"/>
    <col min="11811" max="12032" width="9" style="605"/>
    <col min="12033" max="12066" width="2.6328125" style="605" customWidth="1"/>
    <col min="12067" max="12288" width="9" style="605"/>
    <col min="12289" max="12322" width="2.6328125" style="605" customWidth="1"/>
    <col min="12323" max="12544" width="9" style="605"/>
    <col min="12545" max="12578" width="2.6328125" style="605" customWidth="1"/>
    <col min="12579" max="12800" width="9" style="605"/>
    <col min="12801" max="12834" width="2.6328125" style="605" customWidth="1"/>
    <col min="12835" max="13056" width="9" style="605"/>
    <col min="13057" max="13090" width="2.6328125" style="605" customWidth="1"/>
    <col min="13091" max="13312" width="9" style="605"/>
    <col min="13313" max="13346" width="2.6328125" style="605" customWidth="1"/>
    <col min="13347" max="13568" width="9" style="605"/>
    <col min="13569" max="13602" width="2.6328125" style="605" customWidth="1"/>
    <col min="13603" max="13824" width="9" style="605"/>
    <col min="13825" max="13858" width="2.6328125" style="605" customWidth="1"/>
    <col min="13859" max="14080" width="9" style="605"/>
    <col min="14081" max="14114" width="2.6328125" style="605" customWidth="1"/>
    <col min="14115" max="14336" width="9" style="605"/>
    <col min="14337" max="14370" width="2.6328125" style="605" customWidth="1"/>
    <col min="14371" max="14592" width="9" style="605"/>
    <col min="14593" max="14626" width="2.6328125" style="605" customWidth="1"/>
    <col min="14627" max="14848" width="9" style="605"/>
    <col min="14849" max="14882" width="2.6328125" style="605" customWidth="1"/>
    <col min="14883" max="15104" width="9" style="605"/>
    <col min="15105" max="15138" width="2.6328125" style="605" customWidth="1"/>
    <col min="15139" max="15360" width="9" style="605"/>
    <col min="15361" max="15394" width="2.6328125" style="605" customWidth="1"/>
    <col min="15395" max="15616" width="9" style="605"/>
    <col min="15617" max="15650" width="2.6328125" style="605" customWidth="1"/>
    <col min="15651" max="15872" width="9" style="605"/>
    <col min="15873" max="15906" width="2.6328125" style="605" customWidth="1"/>
    <col min="15907" max="16128" width="9" style="605"/>
    <col min="16129" max="16162" width="2.6328125" style="605" customWidth="1"/>
    <col min="16163" max="16384" width="9" style="605"/>
  </cols>
  <sheetData>
    <row r="1" spans="1:33" s="413" customFormat="1" ht="16.5">
      <c r="A1" s="412" t="s">
        <v>291</v>
      </c>
    </row>
    <row r="2" spans="1:33" s="413" customFormat="1"/>
    <row r="3" spans="1:33" s="413" customFormat="1" ht="14">
      <c r="A3" s="414" t="s">
        <v>337</v>
      </c>
    </row>
    <row r="4" spans="1:33" s="413" customFormat="1"/>
    <row r="5" spans="1:33" s="605" customFormat="1" ht="15" customHeight="1">
      <c r="A5" s="604" t="s">
        <v>355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4"/>
      <c r="AA5" s="604"/>
      <c r="AB5" s="604"/>
      <c r="AC5" s="604"/>
      <c r="AD5" s="604"/>
      <c r="AE5" s="604"/>
      <c r="AF5" s="604"/>
      <c r="AG5" s="604"/>
    </row>
    <row r="6" spans="1:33" s="605" customFormat="1" ht="15" customHeight="1">
      <c r="A6" s="604"/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04"/>
      <c r="O6" s="604"/>
      <c r="P6" s="604"/>
      <c r="Q6" s="604"/>
      <c r="R6" s="604"/>
      <c r="S6" s="604"/>
      <c r="T6" s="604"/>
      <c r="U6" s="604"/>
      <c r="V6" s="604"/>
      <c r="W6" s="604"/>
      <c r="X6" s="604"/>
      <c r="Y6" s="604"/>
      <c r="Z6" s="604"/>
      <c r="AA6" s="604"/>
      <c r="AB6" s="604"/>
      <c r="AC6" s="604"/>
      <c r="AD6" s="604"/>
      <c r="AE6" s="604"/>
      <c r="AF6" s="604"/>
      <c r="AG6" s="604"/>
    </row>
    <row r="7" spans="1:33" s="605" customFormat="1" ht="15" customHeight="1">
      <c r="A7" s="604"/>
      <c r="B7" s="604"/>
      <c r="C7" s="604"/>
      <c r="D7" s="604"/>
      <c r="E7" s="604"/>
      <c r="F7" s="604"/>
      <c r="G7" s="604"/>
      <c r="H7" s="604"/>
      <c r="I7" s="604"/>
      <c r="J7" s="604"/>
      <c r="K7" s="604"/>
      <c r="L7" s="604"/>
      <c r="M7" s="604"/>
      <c r="N7" s="604"/>
      <c r="O7" s="604"/>
      <c r="P7" s="604"/>
      <c r="Q7" s="604"/>
      <c r="R7" s="604"/>
      <c r="S7" s="604"/>
      <c r="T7" s="604"/>
      <c r="U7" s="604"/>
      <c r="V7" s="604"/>
      <c r="W7" s="604"/>
      <c r="X7" s="604"/>
      <c r="Y7" s="604"/>
      <c r="Z7" s="604"/>
      <c r="AA7" s="604"/>
      <c r="AB7" s="604"/>
      <c r="AC7" s="604"/>
      <c r="AD7" s="604"/>
      <c r="AE7" s="604"/>
      <c r="AF7" s="604"/>
      <c r="AG7" s="604"/>
    </row>
    <row r="8" spans="1:33" s="605" customFormat="1" ht="15" customHeight="1">
      <c r="A8" s="604"/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604"/>
      <c r="M8" s="604"/>
      <c r="N8" s="604"/>
      <c r="O8" s="604"/>
      <c r="P8" s="604"/>
      <c r="Q8" s="604"/>
      <c r="R8" s="604"/>
      <c r="S8" s="604"/>
      <c r="T8" s="604"/>
      <c r="U8" s="604"/>
      <c r="V8" s="604"/>
      <c r="W8" s="604"/>
      <c r="X8" s="604"/>
      <c r="Y8" s="604"/>
      <c r="Z8" s="604"/>
      <c r="AA8" s="604"/>
      <c r="AB8" s="604"/>
      <c r="AC8" s="604"/>
      <c r="AD8" s="604"/>
      <c r="AE8" s="604"/>
      <c r="AF8" s="604"/>
      <c r="AG8" s="604"/>
    </row>
    <row r="9" spans="1:33" s="605" customFormat="1" ht="15" customHeight="1">
      <c r="A9" s="604"/>
      <c r="B9" s="604"/>
      <c r="C9" s="604"/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604"/>
      <c r="T9" s="604"/>
      <c r="U9" s="604"/>
      <c r="V9" s="604"/>
      <c r="W9" s="604"/>
      <c r="X9" s="604"/>
      <c r="Y9" s="604"/>
      <c r="Z9" s="604"/>
      <c r="AA9" s="604"/>
      <c r="AB9" s="604"/>
      <c r="AC9" s="604"/>
      <c r="AD9" s="604"/>
      <c r="AE9" s="604"/>
      <c r="AF9" s="604"/>
      <c r="AG9" s="604"/>
    </row>
    <row r="10" spans="1:33" s="605" customFormat="1" ht="15" customHeight="1">
      <c r="A10" s="604"/>
      <c r="B10" s="604"/>
      <c r="C10" s="604"/>
      <c r="D10" s="604"/>
      <c r="E10" s="604"/>
      <c r="F10" s="604"/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4"/>
      <c r="AD10" s="604"/>
      <c r="AE10" s="604"/>
      <c r="AF10" s="604"/>
      <c r="AG10" s="604"/>
    </row>
    <row r="11" spans="1:33" s="605" customFormat="1" ht="15" customHeight="1">
      <c r="A11" s="604"/>
      <c r="B11" s="604"/>
      <c r="C11" s="604"/>
      <c r="D11" s="604"/>
      <c r="E11" s="604"/>
      <c r="F11" s="604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</row>
    <row r="12" spans="1:33" s="605" customFormat="1" ht="15" customHeight="1">
      <c r="A12" s="604"/>
      <c r="B12" s="604"/>
      <c r="C12" s="604"/>
      <c r="D12" s="604"/>
      <c r="E12" s="604"/>
      <c r="F12" s="604"/>
      <c r="G12" s="604"/>
      <c r="H12" s="604"/>
      <c r="I12" s="604"/>
      <c r="J12" s="604"/>
      <c r="K12" s="604"/>
      <c r="L12" s="604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</row>
    <row r="13" spans="1:33" s="605" customFormat="1" ht="15" customHeight="1">
      <c r="A13" s="604"/>
      <c r="B13" s="604"/>
      <c r="C13" s="604"/>
      <c r="D13" s="604"/>
      <c r="E13" s="604"/>
      <c r="F13" s="604"/>
      <c r="G13" s="604"/>
      <c r="H13" s="604"/>
      <c r="I13" s="604"/>
      <c r="J13" s="604"/>
      <c r="K13" s="604"/>
      <c r="L13" s="604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</row>
    <row r="14" spans="1:33" s="605" customFormat="1" ht="15" customHeight="1">
      <c r="A14" s="606"/>
      <c r="B14" s="606"/>
      <c r="C14" s="606"/>
      <c r="D14" s="606"/>
      <c r="E14" s="606"/>
      <c r="F14" s="606"/>
      <c r="G14" s="606"/>
      <c r="H14" s="606"/>
      <c r="I14" s="606"/>
      <c r="J14" s="606"/>
      <c r="K14" s="606"/>
      <c r="L14" s="606"/>
      <c r="M14" s="606"/>
      <c r="N14" s="606"/>
      <c r="O14" s="606"/>
      <c r="P14" s="606"/>
      <c r="Q14" s="606"/>
      <c r="R14" s="606"/>
      <c r="S14" s="606"/>
      <c r="T14" s="606"/>
      <c r="U14" s="606"/>
      <c r="V14" s="606"/>
      <c r="W14" s="606"/>
      <c r="X14" s="606"/>
      <c r="Y14" s="606"/>
      <c r="Z14" s="606"/>
      <c r="AA14" s="606"/>
      <c r="AB14" s="606"/>
      <c r="AC14" s="606"/>
      <c r="AD14" s="606"/>
      <c r="AE14" s="606"/>
      <c r="AF14" s="606"/>
      <c r="AG14" s="606"/>
    </row>
    <row r="15" spans="1:33" s="605" customFormat="1">
      <c r="A15" s="607" t="s">
        <v>181</v>
      </c>
      <c r="AG15" s="608"/>
    </row>
    <row r="16" spans="1:33" s="605" customFormat="1" ht="22" customHeight="1">
      <c r="A16" s="609" t="s">
        <v>182</v>
      </c>
      <c r="B16" s="610"/>
      <c r="C16" s="610"/>
      <c r="D16" s="610"/>
      <c r="E16" s="610"/>
      <c r="F16" s="610"/>
      <c r="G16" s="610"/>
      <c r="H16" s="610"/>
      <c r="I16" s="611"/>
      <c r="J16" s="612" t="s">
        <v>292</v>
      </c>
      <c r="K16" s="612"/>
      <c r="L16" s="612"/>
      <c r="M16" s="612"/>
      <c r="N16" s="612"/>
      <c r="O16" s="612"/>
      <c r="P16" s="612"/>
      <c r="Q16" s="613"/>
      <c r="R16" s="614"/>
      <c r="S16" s="614"/>
      <c r="T16" s="614"/>
      <c r="U16" s="614"/>
      <c r="V16" s="614"/>
      <c r="W16" s="614"/>
      <c r="X16" s="614"/>
      <c r="Y16" s="614"/>
      <c r="Z16" s="615"/>
      <c r="AA16" s="616"/>
      <c r="AB16" s="616"/>
      <c r="AC16" s="616"/>
      <c r="AD16" s="616"/>
      <c r="AE16" s="616"/>
      <c r="AF16" s="616"/>
      <c r="AG16" s="617"/>
    </row>
    <row r="17" spans="1:33" s="605" customFormat="1" ht="22" customHeight="1">
      <c r="A17" s="618"/>
      <c r="B17" s="619"/>
      <c r="C17" s="619"/>
      <c r="D17" s="619"/>
      <c r="E17" s="619"/>
      <c r="F17" s="619"/>
      <c r="G17" s="619"/>
      <c r="H17" s="619"/>
      <c r="I17" s="620"/>
      <c r="J17" s="621"/>
      <c r="K17" s="621"/>
      <c r="L17" s="621"/>
      <c r="M17" s="621"/>
      <c r="N17" s="621"/>
      <c r="O17" s="621"/>
      <c r="P17" s="621"/>
      <c r="Q17" s="621"/>
      <c r="R17" s="622" t="s">
        <v>185</v>
      </c>
      <c r="S17" s="623"/>
      <c r="T17" s="623"/>
      <c r="U17" s="623"/>
      <c r="V17" s="623"/>
      <c r="W17" s="623"/>
      <c r="X17" s="623"/>
      <c r="Y17" s="623"/>
      <c r="Z17" s="615"/>
      <c r="AA17" s="616"/>
      <c r="AB17" s="616"/>
      <c r="AC17" s="616"/>
      <c r="AD17" s="616"/>
      <c r="AE17" s="616"/>
      <c r="AF17" s="616"/>
      <c r="AG17" s="617"/>
    </row>
    <row r="18" spans="1:33" s="605" customFormat="1" ht="34.5" customHeight="1">
      <c r="A18" s="624" t="s">
        <v>339</v>
      </c>
      <c r="B18" s="625"/>
      <c r="C18" s="625"/>
      <c r="D18" s="625"/>
      <c r="E18" s="625"/>
      <c r="F18" s="625"/>
      <c r="G18" s="625"/>
      <c r="H18" s="625"/>
      <c r="I18" s="625"/>
      <c r="J18" s="437">
        <v>14604401</v>
      </c>
      <c r="K18" s="437"/>
      <c r="L18" s="437"/>
      <c r="M18" s="437"/>
      <c r="N18" s="437"/>
      <c r="O18" s="437"/>
      <c r="P18" s="437"/>
      <c r="Q18" s="437"/>
      <c r="R18" s="626">
        <v>40012.057534200001</v>
      </c>
      <c r="S18" s="626"/>
      <c r="T18" s="626"/>
      <c r="U18" s="626"/>
      <c r="V18" s="626"/>
      <c r="W18" s="626"/>
      <c r="X18" s="626"/>
      <c r="Y18" s="627"/>
      <c r="Z18" s="628"/>
      <c r="AA18" s="629"/>
      <c r="AB18" s="629"/>
      <c r="AC18" s="629"/>
      <c r="AD18" s="629"/>
      <c r="AE18" s="629"/>
      <c r="AF18" s="629"/>
      <c r="AG18" s="630"/>
    </row>
    <row r="19" spans="1:33" s="605" customFormat="1" ht="21" customHeight="1">
      <c r="A19" s="631"/>
      <c r="B19" s="632"/>
      <c r="C19" s="632"/>
      <c r="D19" s="632"/>
      <c r="E19" s="632"/>
      <c r="F19" s="633" t="s">
        <v>186</v>
      </c>
      <c r="G19" s="633"/>
      <c r="H19" s="633"/>
      <c r="I19" s="633"/>
      <c r="J19" s="634" t="s">
        <v>187</v>
      </c>
      <c r="K19" s="635"/>
      <c r="L19" s="635"/>
      <c r="M19" s="635"/>
      <c r="N19" s="635"/>
      <c r="O19" s="635"/>
      <c r="P19" s="635"/>
      <c r="Q19" s="636"/>
      <c r="R19" s="636" t="s">
        <v>187</v>
      </c>
      <c r="S19" s="637"/>
      <c r="T19" s="637"/>
      <c r="U19" s="637"/>
      <c r="V19" s="637"/>
      <c r="W19" s="637"/>
      <c r="X19" s="637"/>
      <c r="Y19" s="634"/>
      <c r="Z19" s="638"/>
      <c r="AA19" s="639"/>
      <c r="AB19" s="639"/>
      <c r="AC19" s="639"/>
      <c r="AD19" s="639"/>
      <c r="AE19" s="639"/>
      <c r="AF19" s="639"/>
      <c r="AG19" s="639"/>
    </row>
    <row r="20" spans="1:33" s="605" customFormat="1" ht="34.5" customHeight="1">
      <c r="A20" s="640" t="s">
        <v>340</v>
      </c>
      <c r="B20" s="641"/>
      <c r="C20" s="641"/>
      <c r="D20" s="641"/>
      <c r="E20" s="641"/>
      <c r="F20" s="641"/>
      <c r="G20" s="641"/>
      <c r="H20" s="641"/>
      <c r="I20" s="641"/>
      <c r="J20" s="642">
        <v>7153280</v>
      </c>
      <c r="K20" s="642"/>
      <c r="L20" s="642"/>
      <c r="M20" s="642"/>
      <c r="N20" s="642"/>
      <c r="O20" s="642"/>
      <c r="P20" s="642"/>
      <c r="Q20" s="642"/>
      <c r="R20" s="643">
        <v>39088.961748599999</v>
      </c>
      <c r="S20" s="644"/>
      <c r="T20" s="644"/>
      <c r="U20" s="644"/>
      <c r="V20" s="644"/>
      <c r="W20" s="644"/>
      <c r="X20" s="644"/>
      <c r="Y20" s="644"/>
      <c r="Z20" s="645"/>
      <c r="AA20" s="646"/>
      <c r="AB20" s="646"/>
      <c r="AC20" s="646"/>
      <c r="AD20" s="646"/>
      <c r="AE20" s="646"/>
      <c r="AF20" s="646"/>
      <c r="AG20" s="647"/>
    </row>
    <row r="21" spans="1:33" s="605" customFormat="1" ht="21" customHeight="1">
      <c r="A21" s="631"/>
      <c r="B21" s="632"/>
      <c r="C21" s="632"/>
      <c r="D21" s="632"/>
      <c r="E21" s="632"/>
      <c r="F21" s="633" t="s">
        <v>186</v>
      </c>
      <c r="G21" s="633"/>
      <c r="H21" s="633"/>
      <c r="I21" s="633"/>
      <c r="J21" s="648">
        <v>48.98</v>
      </c>
      <c r="K21" s="648"/>
      <c r="L21" s="648"/>
      <c r="M21" s="648"/>
      <c r="N21" s="648"/>
      <c r="O21" s="648"/>
      <c r="P21" s="648"/>
      <c r="Q21" s="648"/>
      <c r="R21" s="634" t="s">
        <v>187</v>
      </c>
      <c r="S21" s="635"/>
      <c r="T21" s="635"/>
      <c r="U21" s="635"/>
      <c r="V21" s="635"/>
      <c r="W21" s="635"/>
      <c r="X21" s="635"/>
      <c r="Y21" s="635"/>
      <c r="Z21" s="649"/>
      <c r="AA21" s="650"/>
      <c r="AB21" s="650"/>
      <c r="AC21" s="650"/>
      <c r="AD21" s="650"/>
      <c r="AE21" s="650"/>
      <c r="AF21" s="650"/>
      <c r="AG21" s="650"/>
    </row>
    <row r="22" spans="1:33" s="605" customFormat="1" ht="34.5" customHeight="1">
      <c r="A22" s="640" t="s">
        <v>341</v>
      </c>
      <c r="B22" s="641"/>
      <c r="C22" s="641"/>
      <c r="D22" s="641"/>
      <c r="E22" s="641"/>
      <c r="F22" s="641"/>
      <c r="G22" s="641"/>
      <c r="H22" s="641"/>
      <c r="I22" s="651"/>
      <c r="J22" s="652">
        <v>7222750</v>
      </c>
      <c r="K22" s="652"/>
      <c r="L22" s="652"/>
      <c r="M22" s="652"/>
      <c r="N22" s="652"/>
      <c r="O22" s="652"/>
      <c r="P22" s="652"/>
      <c r="Q22" s="652"/>
      <c r="R22" s="653">
        <v>39468.579234899997</v>
      </c>
      <c r="S22" s="653"/>
      <c r="T22" s="653"/>
      <c r="U22" s="653"/>
      <c r="V22" s="653"/>
      <c r="W22" s="653"/>
      <c r="X22" s="653"/>
      <c r="Y22" s="643"/>
      <c r="Z22" s="628"/>
      <c r="AA22" s="629"/>
      <c r="AB22" s="629"/>
      <c r="AC22" s="629"/>
      <c r="AD22" s="629"/>
      <c r="AE22" s="629"/>
      <c r="AF22" s="629"/>
      <c r="AG22" s="630"/>
    </row>
    <row r="23" spans="1:33" s="605" customFormat="1" ht="21" customHeight="1">
      <c r="A23" s="631"/>
      <c r="B23" s="632"/>
      <c r="C23" s="632"/>
      <c r="D23" s="632"/>
      <c r="E23" s="632"/>
      <c r="F23" s="633" t="s">
        <v>186</v>
      </c>
      <c r="G23" s="633"/>
      <c r="H23" s="633"/>
      <c r="I23" s="633"/>
      <c r="J23" s="637" t="s">
        <v>187</v>
      </c>
      <c r="K23" s="637"/>
      <c r="L23" s="637"/>
      <c r="M23" s="637"/>
      <c r="N23" s="637"/>
      <c r="O23" s="637"/>
      <c r="P23" s="637"/>
      <c r="Q23" s="637"/>
      <c r="R23" s="636" t="s">
        <v>187</v>
      </c>
      <c r="S23" s="637"/>
      <c r="T23" s="637"/>
      <c r="U23" s="637"/>
      <c r="V23" s="637"/>
      <c r="W23" s="637"/>
      <c r="X23" s="637"/>
      <c r="Y23" s="634"/>
      <c r="Z23" s="638"/>
      <c r="AA23" s="639"/>
      <c r="AB23" s="639"/>
      <c r="AC23" s="639"/>
      <c r="AD23" s="639"/>
      <c r="AE23" s="639"/>
      <c r="AF23" s="639"/>
      <c r="AG23" s="639"/>
    </row>
    <row r="24" spans="1:33" s="605" customFormat="1" ht="21" customHeight="1">
      <c r="A24" s="640" t="s">
        <v>188</v>
      </c>
      <c r="B24" s="641"/>
      <c r="C24" s="641"/>
      <c r="D24" s="641"/>
      <c r="E24" s="641"/>
      <c r="F24" s="641" t="s">
        <v>189</v>
      </c>
      <c r="G24" s="641"/>
      <c r="H24" s="641"/>
      <c r="I24" s="651"/>
      <c r="J24" s="654">
        <v>-69470</v>
      </c>
      <c r="K24" s="654"/>
      <c r="L24" s="654"/>
      <c r="M24" s="654"/>
      <c r="N24" s="654"/>
      <c r="O24" s="654"/>
      <c r="P24" s="654"/>
      <c r="Q24" s="654"/>
      <c r="R24" s="655">
        <v>-379.6174863</v>
      </c>
      <c r="S24" s="655"/>
      <c r="T24" s="655"/>
      <c r="U24" s="655"/>
      <c r="V24" s="655"/>
      <c r="W24" s="655"/>
      <c r="X24" s="655"/>
      <c r="Y24" s="656"/>
      <c r="Z24" s="657"/>
      <c r="AA24" s="658"/>
      <c r="AB24" s="658"/>
      <c r="AC24" s="658"/>
      <c r="AD24" s="658"/>
      <c r="AE24" s="658"/>
      <c r="AF24" s="658"/>
      <c r="AG24" s="659"/>
    </row>
    <row r="25" spans="1:33" s="605" customFormat="1" ht="21" customHeight="1">
      <c r="A25" s="660"/>
      <c r="B25" s="661"/>
      <c r="C25" s="661"/>
      <c r="D25" s="661"/>
      <c r="E25" s="661"/>
      <c r="F25" s="662" t="s">
        <v>190</v>
      </c>
      <c r="G25" s="662"/>
      <c r="H25" s="662"/>
      <c r="I25" s="663"/>
      <c r="J25" s="664">
        <v>-0.96182202069</v>
      </c>
      <c r="K25" s="665"/>
      <c r="L25" s="665"/>
      <c r="M25" s="665"/>
      <c r="N25" s="665"/>
      <c r="O25" s="665"/>
      <c r="P25" s="665"/>
      <c r="Q25" s="665"/>
      <c r="R25" s="664">
        <v>-0.96182202059999999</v>
      </c>
      <c r="S25" s="665"/>
      <c r="T25" s="665"/>
      <c r="U25" s="665"/>
      <c r="V25" s="665"/>
      <c r="W25" s="665"/>
      <c r="X25" s="665"/>
      <c r="Y25" s="666"/>
      <c r="Z25" s="667"/>
      <c r="AA25" s="668"/>
      <c r="AB25" s="668"/>
      <c r="AC25" s="668"/>
      <c r="AD25" s="668"/>
      <c r="AE25" s="668"/>
      <c r="AF25" s="668"/>
      <c r="AG25" s="669"/>
    </row>
  </sheetData>
  <mergeCells count="40">
    <mergeCell ref="A24:E25"/>
    <mergeCell ref="F24:I24"/>
    <mergeCell ref="J24:Q24"/>
    <mergeCell ref="R24:Y24"/>
    <mergeCell ref="Z24:AG24"/>
    <mergeCell ref="F25:I25"/>
    <mergeCell ref="J25:Q25"/>
    <mergeCell ref="R25:Y25"/>
    <mergeCell ref="Z25:AG25"/>
    <mergeCell ref="A22:I22"/>
    <mergeCell ref="J22:Q22"/>
    <mergeCell ref="R22:Y22"/>
    <mergeCell ref="Z22:AG22"/>
    <mergeCell ref="F23:I23"/>
    <mergeCell ref="J23:Q23"/>
    <mergeCell ref="R23:Y23"/>
    <mergeCell ref="Z23:AG23"/>
    <mergeCell ref="A20:I20"/>
    <mergeCell ref="J20:Q20"/>
    <mergeCell ref="R20:Y20"/>
    <mergeCell ref="Z20:AG20"/>
    <mergeCell ref="F21:I21"/>
    <mergeCell ref="J21:Q21"/>
    <mergeCell ref="R21:Y21"/>
    <mergeCell ref="Z21:AG21"/>
    <mergeCell ref="A18:I18"/>
    <mergeCell ref="J18:Q18"/>
    <mergeCell ref="R18:Y18"/>
    <mergeCell ref="Z18:AG18"/>
    <mergeCell ref="F19:I19"/>
    <mergeCell ref="J19:Q19"/>
    <mergeCell ref="R19:Y19"/>
    <mergeCell ref="Z19:AG19"/>
    <mergeCell ref="A5:AG13"/>
    <mergeCell ref="A14:AG14"/>
    <mergeCell ref="A16:I17"/>
    <mergeCell ref="J16:Q17"/>
    <mergeCell ref="R16:Y16"/>
    <mergeCell ref="Z16:AG17"/>
    <mergeCell ref="R17:Y17"/>
  </mergeCells>
  <phoneticPr fontId="20"/>
  <printOptions horizontalCentered="1"/>
  <pageMargins left="0.70866141732283472" right="0.70866141732283472" top="1.1417322834645669" bottom="0.74803149606299213" header="0.31496062992125984" footer="0.31496062992125984"/>
  <pageSetup paperSize="9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107"/>
  <sheetViews>
    <sheetView showGridLines="0" view="pageBreakPreview" topLeftCell="A46" zoomScaleNormal="100" zoomScaleSheetLayoutView="100" workbookViewId="0">
      <selection activeCell="A3" sqref="A3:AG3"/>
    </sheetView>
  </sheetViews>
  <sheetFormatPr defaultColWidth="9" defaultRowHeight="13"/>
  <cols>
    <col min="1" max="7" width="2.7265625" style="605" customWidth="1"/>
    <col min="8" max="33" width="2.6328125" style="605" customWidth="1"/>
    <col min="34" max="256" width="9" style="605"/>
    <col min="257" max="263" width="2.7265625" style="605" customWidth="1"/>
    <col min="264" max="289" width="2.6328125" style="605" customWidth="1"/>
    <col min="290" max="512" width="9" style="605"/>
    <col min="513" max="519" width="2.7265625" style="605" customWidth="1"/>
    <col min="520" max="545" width="2.6328125" style="605" customWidth="1"/>
    <col min="546" max="768" width="9" style="605"/>
    <col min="769" max="775" width="2.7265625" style="605" customWidth="1"/>
    <col min="776" max="801" width="2.6328125" style="605" customWidth="1"/>
    <col min="802" max="1024" width="9" style="605"/>
    <col min="1025" max="1031" width="2.7265625" style="605" customWidth="1"/>
    <col min="1032" max="1057" width="2.6328125" style="605" customWidth="1"/>
    <col min="1058" max="1280" width="9" style="605"/>
    <col min="1281" max="1287" width="2.7265625" style="605" customWidth="1"/>
    <col min="1288" max="1313" width="2.6328125" style="605" customWidth="1"/>
    <col min="1314" max="1536" width="9" style="605"/>
    <col min="1537" max="1543" width="2.7265625" style="605" customWidth="1"/>
    <col min="1544" max="1569" width="2.6328125" style="605" customWidth="1"/>
    <col min="1570" max="1792" width="9" style="605"/>
    <col min="1793" max="1799" width="2.7265625" style="605" customWidth="1"/>
    <col min="1800" max="1825" width="2.6328125" style="605" customWidth="1"/>
    <col min="1826" max="2048" width="9" style="605"/>
    <col min="2049" max="2055" width="2.7265625" style="605" customWidth="1"/>
    <col min="2056" max="2081" width="2.6328125" style="605" customWidth="1"/>
    <col min="2082" max="2304" width="9" style="605"/>
    <col min="2305" max="2311" width="2.7265625" style="605" customWidth="1"/>
    <col min="2312" max="2337" width="2.6328125" style="605" customWidth="1"/>
    <col min="2338" max="2560" width="9" style="605"/>
    <col min="2561" max="2567" width="2.7265625" style="605" customWidth="1"/>
    <col min="2568" max="2593" width="2.6328125" style="605" customWidth="1"/>
    <col min="2594" max="2816" width="9" style="605"/>
    <col min="2817" max="2823" width="2.7265625" style="605" customWidth="1"/>
    <col min="2824" max="2849" width="2.6328125" style="605" customWidth="1"/>
    <col min="2850" max="3072" width="9" style="605"/>
    <col min="3073" max="3079" width="2.7265625" style="605" customWidth="1"/>
    <col min="3080" max="3105" width="2.6328125" style="605" customWidth="1"/>
    <col min="3106" max="3328" width="9" style="605"/>
    <col min="3329" max="3335" width="2.7265625" style="605" customWidth="1"/>
    <col min="3336" max="3361" width="2.6328125" style="605" customWidth="1"/>
    <col min="3362" max="3584" width="9" style="605"/>
    <col min="3585" max="3591" width="2.7265625" style="605" customWidth="1"/>
    <col min="3592" max="3617" width="2.6328125" style="605" customWidth="1"/>
    <col min="3618" max="3840" width="9" style="605"/>
    <col min="3841" max="3847" width="2.7265625" style="605" customWidth="1"/>
    <col min="3848" max="3873" width="2.6328125" style="605" customWidth="1"/>
    <col min="3874" max="4096" width="9" style="605"/>
    <col min="4097" max="4103" width="2.7265625" style="605" customWidth="1"/>
    <col min="4104" max="4129" width="2.6328125" style="605" customWidth="1"/>
    <col min="4130" max="4352" width="9" style="605"/>
    <col min="4353" max="4359" width="2.7265625" style="605" customWidth="1"/>
    <col min="4360" max="4385" width="2.6328125" style="605" customWidth="1"/>
    <col min="4386" max="4608" width="9" style="605"/>
    <col min="4609" max="4615" width="2.7265625" style="605" customWidth="1"/>
    <col min="4616" max="4641" width="2.6328125" style="605" customWidth="1"/>
    <col min="4642" max="4864" width="9" style="605"/>
    <col min="4865" max="4871" width="2.7265625" style="605" customWidth="1"/>
    <col min="4872" max="4897" width="2.6328125" style="605" customWidth="1"/>
    <col min="4898" max="5120" width="9" style="605"/>
    <col min="5121" max="5127" width="2.7265625" style="605" customWidth="1"/>
    <col min="5128" max="5153" width="2.6328125" style="605" customWidth="1"/>
    <col min="5154" max="5376" width="9" style="605"/>
    <col min="5377" max="5383" width="2.7265625" style="605" customWidth="1"/>
    <col min="5384" max="5409" width="2.6328125" style="605" customWidth="1"/>
    <col min="5410" max="5632" width="9" style="605"/>
    <col min="5633" max="5639" width="2.7265625" style="605" customWidth="1"/>
    <col min="5640" max="5665" width="2.6328125" style="605" customWidth="1"/>
    <col min="5666" max="5888" width="9" style="605"/>
    <col min="5889" max="5895" width="2.7265625" style="605" customWidth="1"/>
    <col min="5896" max="5921" width="2.6328125" style="605" customWidth="1"/>
    <col min="5922" max="6144" width="9" style="605"/>
    <col min="6145" max="6151" width="2.7265625" style="605" customWidth="1"/>
    <col min="6152" max="6177" width="2.6328125" style="605" customWidth="1"/>
    <col min="6178" max="6400" width="9" style="605"/>
    <col min="6401" max="6407" width="2.7265625" style="605" customWidth="1"/>
    <col min="6408" max="6433" width="2.6328125" style="605" customWidth="1"/>
    <col min="6434" max="6656" width="9" style="605"/>
    <col min="6657" max="6663" width="2.7265625" style="605" customWidth="1"/>
    <col min="6664" max="6689" width="2.6328125" style="605" customWidth="1"/>
    <col min="6690" max="6912" width="9" style="605"/>
    <col min="6913" max="6919" width="2.7265625" style="605" customWidth="1"/>
    <col min="6920" max="6945" width="2.6328125" style="605" customWidth="1"/>
    <col min="6946" max="7168" width="9" style="605"/>
    <col min="7169" max="7175" width="2.7265625" style="605" customWidth="1"/>
    <col min="7176" max="7201" width="2.6328125" style="605" customWidth="1"/>
    <col min="7202" max="7424" width="9" style="605"/>
    <col min="7425" max="7431" width="2.7265625" style="605" customWidth="1"/>
    <col min="7432" max="7457" width="2.6328125" style="605" customWidth="1"/>
    <col min="7458" max="7680" width="9" style="605"/>
    <col min="7681" max="7687" width="2.7265625" style="605" customWidth="1"/>
    <col min="7688" max="7713" width="2.6328125" style="605" customWidth="1"/>
    <col min="7714" max="7936" width="9" style="605"/>
    <col min="7937" max="7943" width="2.7265625" style="605" customWidth="1"/>
    <col min="7944" max="7969" width="2.6328125" style="605" customWidth="1"/>
    <col min="7970" max="8192" width="9" style="605"/>
    <col min="8193" max="8199" width="2.7265625" style="605" customWidth="1"/>
    <col min="8200" max="8225" width="2.6328125" style="605" customWidth="1"/>
    <col min="8226" max="8448" width="9" style="605"/>
    <col min="8449" max="8455" width="2.7265625" style="605" customWidth="1"/>
    <col min="8456" max="8481" width="2.6328125" style="605" customWidth="1"/>
    <col min="8482" max="8704" width="9" style="605"/>
    <col min="8705" max="8711" width="2.7265625" style="605" customWidth="1"/>
    <col min="8712" max="8737" width="2.6328125" style="605" customWidth="1"/>
    <col min="8738" max="8960" width="9" style="605"/>
    <col min="8961" max="8967" width="2.7265625" style="605" customWidth="1"/>
    <col min="8968" max="8993" width="2.6328125" style="605" customWidth="1"/>
    <col min="8994" max="9216" width="9" style="605"/>
    <col min="9217" max="9223" width="2.7265625" style="605" customWidth="1"/>
    <col min="9224" max="9249" width="2.6328125" style="605" customWidth="1"/>
    <col min="9250" max="9472" width="9" style="605"/>
    <col min="9473" max="9479" width="2.7265625" style="605" customWidth="1"/>
    <col min="9480" max="9505" width="2.6328125" style="605" customWidth="1"/>
    <col min="9506" max="9728" width="9" style="605"/>
    <col min="9729" max="9735" width="2.7265625" style="605" customWidth="1"/>
    <col min="9736" max="9761" width="2.6328125" style="605" customWidth="1"/>
    <col min="9762" max="9984" width="9" style="605"/>
    <col min="9985" max="9991" width="2.7265625" style="605" customWidth="1"/>
    <col min="9992" max="10017" width="2.6328125" style="605" customWidth="1"/>
    <col min="10018" max="10240" width="9" style="605"/>
    <col min="10241" max="10247" width="2.7265625" style="605" customWidth="1"/>
    <col min="10248" max="10273" width="2.6328125" style="605" customWidth="1"/>
    <col min="10274" max="10496" width="9" style="605"/>
    <col min="10497" max="10503" width="2.7265625" style="605" customWidth="1"/>
    <col min="10504" max="10529" width="2.6328125" style="605" customWidth="1"/>
    <col min="10530" max="10752" width="9" style="605"/>
    <col min="10753" max="10759" width="2.7265625" style="605" customWidth="1"/>
    <col min="10760" max="10785" width="2.6328125" style="605" customWidth="1"/>
    <col min="10786" max="11008" width="9" style="605"/>
    <col min="11009" max="11015" width="2.7265625" style="605" customWidth="1"/>
    <col min="11016" max="11041" width="2.6328125" style="605" customWidth="1"/>
    <col min="11042" max="11264" width="9" style="605"/>
    <col min="11265" max="11271" width="2.7265625" style="605" customWidth="1"/>
    <col min="11272" max="11297" width="2.6328125" style="605" customWidth="1"/>
    <col min="11298" max="11520" width="9" style="605"/>
    <col min="11521" max="11527" width="2.7265625" style="605" customWidth="1"/>
    <col min="11528" max="11553" width="2.6328125" style="605" customWidth="1"/>
    <col min="11554" max="11776" width="9" style="605"/>
    <col min="11777" max="11783" width="2.7265625" style="605" customWidth="1"/>
    <col min="11784" max="11809" width="2.6328125" style="605" customWidth="1"/>
    <col min="11810" max="12032" width="9" style="605"/>
    <col min="12033" max="12039" width="2.7265625" style="605" customWidth="1"/>
    <col min="12040" max="12065" width="2.6328125" style="605" customWidth="1"/>
    <col min="12066" max="12288" width="9" style="605"/>
    <col min="12289" max="12295" width="2.7265625" style="605" customWidth="1"/>
    <col min="12296" max="12321" width="2.6328125" style="605" customWidth="1"/>
    <col min="12322" max="12544" width="9" style="605"/>
    <col min="12545" max="12551" width="2.7265625" style="605" customWidth="1"/>
    <col min="12552" max="12577" width="2.6328125" style="605" customWidth="1"/>
    <col min="12578" max="12800" width="9" style="605"/>
    <col min="12801" max="12807" width="2.7265625" style="605" customWidth="1"/>
    <col min="12808" max="12833" width="2.6328125" style="605" customWidth="1"/>
    <col min="12834" max="13056" width="9" style="605"/>
    <col min="13057" max="13063" width="2.7265625" style="605" customWidth="1"/>
    <col min="13064" max="13089" width="2.6328125" style="605" customWidth="1"/>
    <col min="13090" max="13312" width="9" style="605"/>
    <col min="13313" max="13319" width="2.7265625" style="605" customWidth="1"/>
    <col min="13320" max="13345" width="2.6328125" style="605" customWidth="1"/>
    <col min="13346" max="13568" width="9" style="605"/>
    <col min="13569" max="13575" width="2.7265625" style="605" customWidth="1"/>
    <col min="13576" max="13601" width="2.6328125" style="605" customWidth="1"/>
    <col min="13602" max="13824" width="9" style="605"/>
    <col min="13825" max="13831" width="2.7265625" style="605" customWidth="1"/>
    <col min="13832" max="13857" width="2.6328125" style="605" customWidth="1"/>
    <col min="13858" max="14080" width="9" style="605"/>
    <col min="14081" max="14087" width="2.7265625" style="605" customWidth="1"/>
    <col min="14088" max="14113" width="2.6328125" style="605" customWidth="1"/>
    <col min="14114" max="14336" width="9" style="605"/>
    <col min="14337" max="14343" width="2.7265625" style="605" customWidth="1"/>
    <col min="14344" max="14369" width="2.6328125" style="605" customWidth="1"/>
    <col min="14370" max="14592" width="9" style="605"/>
    <col min="14593" max="14599" width="2.7265625" style="605" customWidth="1"/>
    <col min="14600" max="14625" width="2.6328125" style="605" customWidth="1"/>
    <col min="14626" max="14848" width="9" style="605"/>
    <col min="14849" max="14855" width="2.7265625" style="605" customWidth="1"/>
    <col min="14856" max="14881" width="2.6328125" style="605" customWidth="1"/>
    <col min="14882" max="15104" width="9" style="605"/>
    <col min="15105" max="15111" width="2.7265625" style="605" customWidth="1"/>
    <col min="15112" max="15137" width="2.6328125" style="605" customWidth="1"/>
    <col min="15138" max="15360" width="9" style="605"/>
    <col min="15361" max="15367" width="2.7265625" style="605" customWidth="1"/>
    <col min="15368" max="15393" width="2.6328125" style="605" customWidth="1"/>
    <col min="15394" max="15616" width="9" style="605"/>
    <col min="15617" max="15623" width="2.7265625" style="605" customWidth="1"/>
    <col min="15624" max="15649" width="2.6328125" style="605" customWidth="1"/>
    <col min="15650" max="15872" width="9" style="605"/>
    <col min="15873" max="15879" width="2.7265625" style="605" customWidth="1"/>
    <col min="15880" max="15905" width="2.6328125" style="605" customWidth="1"/>
    <col min="15906" max="16128" width="9" style="605"/>
    <col min="16129" max="16135" width="2.7265625" style="605" customWidth="1"/>
    <col min="16136" max="16161" width="2.6328125" style="605" customWidth="1"/>
    <col min="16162" max="16384" width="9" style="605"/>
  </cols>
  <sheetData>
    <row r="1" spans="1:33" s="413" customFormat="1" ht="16.5">
      <c r="A1" s="412" t="s">
        <v>293</v>
      </c>
    </row>
    <row r="2" spans="1:33" s="413" customFormat="1"/>
    <row r="3" spans="1:33" s="413" customFormat="1" ht="14">
      <c r="A3" s="473" t="s">
        <v>342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</row>
    <row r="4" spans="1:33" s="605" customFormat="1">
      <c r="A4" s="670"/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</row>
    <row r="5" spans="1:33" s="605" customFormat="1">
      <c r="A5" s="607" t="s">
        <v>191</v>
      </c>
    </row>
    <row r="6" spans="1:33" s="605" customFormat="1">
      <c r="A6" s="607"/>
    </row>
    <row r="7" spans="1:33" s="605" customFormat="1">
      <c r="A7" s="607"/>
      <c r="B7" s="605" t="s">
        <v>192</v>
      </c>
      <c r="AG7" s="671" t="s">
        <v>193</v>
      </c>
    </row>
    <row r="8" spans="1:33" s="605" customFormat="1" ht="18" customHeight="1">
      <c r="A8" s="609" t="s">
        <v>194</v>
      </c>
      <c r="B8" s="610"/>
      <c r="C8" s="610"/>
      <c r="D8" s="610"/>
      <c r="E8" s="610"/>
      <c r="F8" s="610"/>
      <c r="G8" s="611"/>
      <c r="H8" s="672" t="s">
        <v>195</v>
      </c>
      <c r="I8" s="612"/>
      <c r="J8" s="612"/>
      <c r="K8" s="612"/>
      <c r="L8" s="612"/>
      <c r="M8" s="612"/>
      <c r="N8" s="612"/>
      <c r="O8" s="673" t="s">
        <v>294</v>
      </c>
      <c r="P8" s="674"/>
      <c r="Q8" s="674"/>
      <c r="R8" s="674"/>
      <c r="S8" s="674"/>
      <c r="T8" s="675"/>
      <c r="U8" s="612" t="s">
        <v>197</v>
      </c>
      <c r="V8" s="612"/>
      <c r="W8" s="612"/>
      <c r="X8" s="612"/>
      <c r="Y8" s="612"/>
      <c r="Z8" s="612"/>
      <c r="AA8" s="672" t="s">
        <v>198</v>
      </c>
      <c r="AB8" s="612"/>
      <c r="AC8" s="612"/>
      <c r="AD8" s="612"/>
      <c r="AE8" s="612"/>
      <c r="AF8" s="612"/>
      <c r="AG8" s="676"/>
    </row>
    <row r="9" spans="1:33" s="605" customFormat="1" ht="18" customHeight="1">
      <c r="A9" s="677"/>
      <c r="B9" s="678"/>
      <c r="C9" s="678"/>
      <c r="D9" s="678"/>
      <c r="E9" s="678"/>
      <c r="F9" s="678"/>
      <c r="G9" s="679"/>
      <c r="H9" s="680"/>
      <c r="I9" s="616"/>
      <c r="J9" s="616"/>
      <c r="K9" s="616"/>
      <c r="L9" s="616"/>
      <c r="M9" s="616"/>
      <c r="N9" s="616"/>
      <c r="O9" s="681"/>
      <c r="P9" s="682"/>
      <c r="Q9" s="682"/>
      <c r="R9" s="682"/>
      <c r="S9" s="682"/>
      <c r="T9" s="683"/>
      <c r="U9" s="616"/>
      <c r="V9" s="616"/>
      <c r="W9" s="616"/>
      <c r="X9" s="616"/>
      <c r="Y9" s="616"/>
      <c r="Z9" s="616"/>
      <c r="AA9" s="680"/>
      <c r="AB9" s="616"/>
      <c r="AC9" s="616"/>
      <c r="AD9" s="616"/>
      <c r="AE9" s="616"/>
      <c r="AF9" s="616"/>
      <c r="AG9" s="684"/>
    </row>
    <row r="10" spans="1:33" s="605" customFormat="1" ht="18" customHeight="1">
      <c r="A10" s="677"/>
      <c r="B10" s="678"/>
      <c r="C10" s="678"/>
      <c r="D10" s="678"/>
      <c r="E10" s="678"/>
      <c r="F10" s="678"/>
      <c r="G10" s="679"/>
      <c r="H10" s="685"/>
      <c r="I10" s="685"/>
      <c r="J10" s="685"/>
      <c r="K10" s="685"/>
      <c r="L10" s="685"/>
      <c r="M10" s="685"/>
      <c r="N10" s="685"/>
      <c r="O10" s="681"/>
      <c r="P10" s="682"/>
      <c r="Q10" s="682"/>
      <c r="R10" s="682"/>
      <c r="S10" s="682"/>
      <c r="T10" s="683"/>
      <c r="U10" s="685"/>
      <c r="V10" s="685"/>
      <c r="W10" s="685"/>
      <c r="X10" s="685"/>
      <c r="Y10" s="685"/>
      <c r="Z10" s="685"/>
      <c r="AA10" s="685"/>
      <c r="AB10" s="685"/>
      <c r="AC10" s="685"/>
      <c r="AD10" s="685"/>
      <c r="AE10" s="685"/>
      <c r="AF10" s="685"/>
      <c r="AG10" s="686"/>
    </row>
    <row r="11" spans="1:33" s="605" customFormat="1" ht="18" customHeight="1">
      <c r="A11" s="687" t="s">
        <v>295</v>
      </c>
      <c r="B11" s="688"/>
      <c r="C11" s="688"/>
      <c r="D11" s="688"/>
      <c r="E11" s="688"/>
      <c r="F11" s="688"/>
      <c r="G11" s="689"/>
      <c r="H11" s="690">
        <v>1183149</v>
      </c>
      <c r="I11" s="691"/>
      <c r="J11" s="691"/>
      <c r="K11" s="691"/>
      <c r="L11" s="692"/>
      <c r="M11" s="692"/>
      <c r="N11" s="692"/>
      <c r="O11" s="692">
        <v>574929</v>
      </c>
      <c r="P11" s="692"/>
      <c r="Q11" s="692"/>
      <c r="R11" s="692"/>
      <c r="S11" s="692"/>
      <c r="T11" s="692"/>
      <c r="U11" s="692">
        <v>572941</v>
      </c>
      <c r="V11" s="692"/>
      <c r="W11" s="692"/>
      <c r="X11" s="692"/>
      <c r="Y11" s="692"/>
      <c r="Z11" s="692"/>
      <c r="AA11" s="693">
        <v>1988</v>
      </c>
      <c r="AB11" s="694"/>
      <c r="AC11" s="694"/>
      <c r="AD11" s="694"/>
      <c r="AE11" s="694"/>
      <c r="AF11" s="694"/>
      <c r="AG11" s="695"/>
    </row>
    <row r="12" spans="1:33" s="605" customFormat="1" ht="13.5" customHeight="1">
      <c r="A12" s="631"/>
      <c r="B12" s="632"/>
      <c r="C12" s="632"/>
      <c r="D12" s="632"/>
      <c r="H12" s="696"/>
      <c r="I12" s="697"/>
      <c r="J12" s="697"/>
      <c r="K12" s="697"/>
      <c r="L12" s="698"/>
      <c r="M12" s="698"/>
      <c r="N12" s="699" t="s">
        <v>186</v>
      </c>
      <c r="O12" s="700">
        <v>48.59</v>
      </c>
      <c r="P12" s="648"/>
      <c r="Q12" s="648"/>
      <c r="R12" s="648"/>
      <c r="S12" s="648"/>
      <c r="T12" s="648"/>
      <c r="U12" s="701"/>
      <c r="V12" s="702"/>
      <c r="W12" s="702"/>
      <c r="X12" s="703"/>
      <c r="Y12" s="703"/>
      <c r="Z12" s="704" t="s">
        <v>190</v>
      </c>
      <c r="AA12" s="705">
        <v>0.34698162638000002</v>
      </c>
      <c r="AB12" s="706"/>
      <c r="AC12" s="706"/>
      <c r="AD12" s="706"/>
      <c r="AE12" s="706"/>
      <c r="AF12" s="706"/>
      <c r="AG12" s="707"/>
    </row>
    <row r="13" spans="1:33" s="605" customFormat="1" ht="18" customHeight="1">
      <c r="A13" s="687" t="s">
        <v>200</v>
      </c>
      <c r="B13" s="688"/>
      <c r="C13" s="688"/>
      <c r="D13" s="688"/>
      <c r="E13" s="688"/>
      <c r="F13" s="688"/>
      <c r="G13" s="689"/>
      <c r="H13" s="690">
        <v>786136</v>
      </c>
      <c r="I13" s="691"/>
      <c r="J13" s="691"/>
      <c r="K13" s="691"/>
      <c r="L13" s="692"/>
      <c r="M13" s="692"/>
      <c r="N13" s="692"/>
      <c r="O13" s="692">
        <v>596</v>
      </c>
      <c r="P13" s="692"/>
      <c r="Q13" s="692"/>
      <c r="R13" s="692"/>
      <c r="S13" s="692"/>
      <c r="T13" s="692"/>
      <c r="U13" s="692">
        <v>26836</v>
      </c>
      <c r="V13" s="692"/>
      <c r="W13" s="692"/>
      <c r="X13" s="692"/>
      <c r="Y13" s="692"/>
      <c r="Z13" s="692"/>
      <c r="AA13" s="693">
        <v>-26240</v>
      </c>
      <c r="AB13" s="694"/>
      <c r="AC13" s="694"/>
      <c r="AD13" s="694"/>
      <c r="AE13" s="694"/>
      <c r="AF13" s="694"/>
      <c r="AG13" s="695"/>
    </row>
    <row r="14" spans="1:33" s="605" customFormat="1" ht="13.5" customHeight="1">
      <c r="A14" s="631"/>
      <c r="B14" s="632"/>
      <c r="C14" s="632"/>
      <c r="D14" s="632"/>
      <c r="E14" s="632"/>
      <c r="F14" s="632"/>
      <c r="G14" s="708"/>
      <c r="H14" s="696"/>
      <c r="I14" s="697"/>
      <c r="J14" s="697"/>
      <c r="K14" s="697"/>
      <c r="L14" s="698"/>
      <c r="M14" s="698"/>
      <c r="N14" s="699" t="s">
        <v>186</v>
      </c>
      <c r="O14" s="700">
        <v>0.08</v>
      </c>
      <c r="P14" s="648"/>
      <c r="Q14" s="648"/>
      <c r="R14" s="648"/>
      <c r="S14" s="648"/>
      <c r="T14" s="648"/>
      <c r="U14" s="701"/>
      <c r="V14" s="702"/>
      <c r="W14" s="702"/>
      <c r="X14" s="703"/>
      <c r="Y14" s="703"/>
      <c r="Z14" s="704" t="s">
        <v>190</v>
      </c>
      <c r="AA14" s="705">
        <v>-97.779102697799999</v>
      </c>
      <c r="AB14" s="706"/>
      <c r="AC14" s="706"/>
      <c r="AD14" s="706"/>
      <c r="AE14" s="706"/>
      <c r="AF14" s="706"/>
      <c r="AG14" s="707"/>
    </row>
    <row r="15" spans="1:33" s="607" customFormat="1" ht="18" customHeight="1">
      <c r="A15" s="709" t="s">
        <v>93</v>
      </c>
      <c r="B15" s="710"/>
      <c r="C15" s="710"/>
      <c r="D15" s="710"/>
      <c r="E15" s="710"/>
      <c r="F15" s="710"/>
      <c r="G15" s="711"/>
      <c r="H15" s="712">
        <v>1969285</v>
      </c>
      <c r="I15" s="713"/>
      <c r="J15" s="713"/>
      <c r="K15" s="713"/>
      <c r="L15" s="714"/>
      <c r="M15" s="714"/>
      <c r="N15" s="714"/>
      <c r="O15" s="714">
        <v>575525</v>
      </c>
      <c r="P15" s="714"/>
      <c r="Q15" s="714"/>
      <c r="R15" s="714"/>
      <c r="S15" s="714"/>
      <c r="T15" s="714"/>
      <c r="U15" s="713">
        <v>599777</v>
      </c>
      <c r="V15" s="713"/>
      <c r="W15" s="713"/>
      <c r="X15" s="714"/>
      <c r="Y15" s="714"/>
      <c r="Z15" s="714"/>
      <c r="AA15" s="693">
        <v>-24252</v>
      </c>
      <c r="AB15" s="694"/>
      <c r="AC15" s="694"/>
      <c r="AD15" s="694"/>
      <c r="AE15" s="694"/>
      <c r="AF15" s="694"/>
      <c r="AG15" s="695"/>
    </row>
    <row r="16" spans="1:33" s="605" customFormat="1" ht="13.5" customHeight="1">
      <c r="A16" s="631"/>
      <c r="B16" s="632"/>
      <c r="C16" s="632"/>
      <c r="D16" s="632"/>
      <c r="E16" s="632"/>
      <c r="F16" s="632"/>
      <c r="G16" s="708"/>
      <c r="H16" s="696"/>
      <c r="I16" s="697"/>
      <c r="J16" s="697"/>
      <c r="K16" s="697"/>
      <c r="L16" s="698"/>
      <c r="M16" s="698"/>
      <c r="N16" s="699" t="s">
        <v>186</v>
      </c>
      <c r="O16" s="700">
        <v>29.23</v>
      </c>
      <c r="P16" s="648"/>
      <c r="Q16" s="648"/>
      <c r="R16" s="648"/>
      <c r="S16" s="648"/>
      <c r="T16" s="648"/>
      <c r="U16" s="701"/>
      <c r="V16" s="702"/>
      <c r="W16" s="702"/>
      <c r="X16" s="703"/>
      <c r="Y16" s="703"/>
      <c r="Z16" s="704" t="s">
        <v>190</v>
      </c>
      <c r="AA16" s="705">
        <v>-4.04350283522</v>
      </c>
      <c r="AB16" s="706"/>
      <c r="AC16" s="706"/>
      <c r="AD16" s="706"/>
      <c r="AE16" s="706"/>
      <c r="AF16" s="706"/>
      <c r="AG16" s="707"/>
    </row>
    <row r="17" spans="1:33" s="605" customFormat="1"/>
    <row r="18" spans="1:33" s="605" customFormat="1">
      <c r="A18" s="607"/>
      <c r="B18" s="605" t="s">
        <v>201</v>
      </c>
      <c r="AG18" s="671" t="s">
        <v>193</v>
      </c>
    </row>
    <row r="19" spans="1:33" s="605" customFormat="1" ht="18" customHeight="1">
      <c r="A19" s="609" t="s">
        <v>194</v>
      </c>
      <c r="B19" s="610"/>
      <c r="C19" s="610"/>
      <c r="D19" s="610"/>
      <c r="E19" s="610"/>
      <c r="F19" s="610"/>
      <c r="G19" s="611"/>
      <c r="H19" s="672" t="s">
        <v>195</v>
      </c>
      <c r="I19" s="612"/>
      <c r="J19" s="612"/>
      <c r="K19" s="612"/>
      <c r="L19" s="612"/>
      <c r="M19" s="612"/>
      <c r="N19" s="612"/>
      <c r="O19" s="673" t="s">
        <v>294</v>
      </c>
      <c r="P19" s="674"/>
      <c r="Q19" s="674"/>
      <c r="R19" s="674"/>
      <c r="S19" s="674"/>
      <c r="T19" s="675"/>
      <c r="U19" s="612" t="s">
        <v>197</v>
      </c>
      <c r="V19" s="612"/>
      <c r="W19" s="612"/>
      <c r="X19" s="612"/>
      <c r="Y19" s="612"/>
      <c r="Z19" s="612"/>
      <c r="AA19" s="672" t="s">
        <v>198</v>
      </c>
      <c r="AB19" s="612"/>
      <c r="AC19" s="612"/>
      <c r="AD19" s="612"/>
      <c r="AE19" s="612"/>
      <c r="AF19" s="612"/>
      <c r="AG19" s="676"/>
    </row>
    <row r="20" spans="1:33" s="605" customFormat="1" ht="18" customHeight="1">
      <c r="A20" s="677"/>
      <c r="B20" s="678"/>
      <c r="C20" s="678"/>
      <c r="D20" s="678"/>
      <c r="E20" s="678"/>
      <c r="F20" s="678"/>
      <c r="G20" s="679"/>
      <c r="H20" s="680"/>
      <c r="I20" s="616"/>
      <c r="J20" s="616"/>
      <c r="K20" s="616"/>
      <c r="L20" s="616"/>
      <c r="M20" s="616"/>
      <c r="N20" s="616"/>
      <c r="O20" s="681"/>
      <c r="P20" s="682"/>
      <c r="Q20" s="682"/>
      <c r="R20" s="682"/>
      <c r="S20" s="682"/>
      <c r="T20" s="683"/>
      <c r="U20" s="616"/>
      <c r="V20" s="616"/>
      <c r="W20" s="616"/>
      <c r="X20" s="616"/>
      <c r="Y20" s="616"/>
      <c r="Z20" s="616"/>
      <c r="AA20" s="680"/>
      <c r="AB20" s="616"/>
      <c r="AC20" s="616"/>
      <c r="AD20" s="616"/>
      <c r="AE20" s="616"/>
      <c r="AF20" s="616"/>
      <c r="AG20" s="684"/>
    </row>
    <row r="21" spans="1:33" s="605" customFormat="1" ht="18" customHeight="1">
      <c r="A21" s="677"/>
      <c r="B21" s="678"/>
      <c r="C21" s="678"/>
      <c r="D21" s="678"/>
      <c r="E21" s="678"/>
      <c r="F21" s="678"/>
      <c r="G21" s="679"/>
      <c r="H21" s="685"/>
      <c r="I21" s="685"/>
      <c r="J21" s="685"/>
      <c r="K21" s="685"/>
      <c r="L21" s="685"/>
      <c r="M21" s="685"/>
      <c r="N21" s="685"/>
      <c r="O21" s="681"/>
      <c r="P21" s="682"/>
      <c r="Q21" s="682"/>
      <c r="R21" s="682"/>
      <c r="S21" s="682"/>
      <c r="T21" s="683"/>
      <c r="U21" s="685"/>
      <c r="V21" s="685"/>
      <c r="W21" s="685"/>
      <c r="X21" s="685"/>
      <c r="Y21" s="685"/>
      <c r="Z21" s="685"/>
      <c r="AA21" s="685"/>
      <c r="AB21" s="685"/>
      <c r="AC21" s="685"/>
      <c r="AD21" s="685"/>
      <c r="AE21" s="685"/>
      <c r="AF21" s="685"/>
      <c r="AG21" s="686"/>
    </row>
    <row r="22" spans="1:33" s="605" customFormat="1" ht="18" customHeight="1">
      <c r="A22" s="687" t="s">
        <v>296</v>
      </c>
      <c r="B22" s="688"/>
      <c r="C22" s="688"/>
      <c r="D22" s="688"/>
      <c r="E22" s="688"/>
      <c r="F22" s="688"/>
      <c r="G22" s="689"/>
      <c r="H22" s="690">
        <v>21439</v>
      </c>
      <c r="I22" s="691"/>
      <c r="J22" s="691"/>
      <c r="K22" s="691"/>
      <c r="L22" s="692"/>
      <c r="M22" s="692"/>
      <c r="N22" s="692"/>
      <c r="O22" s="692">
        <v>7984</v>
      </c>
      <c r="P22" s="692"/>
      <c r="Q22" s="692"/>
      <c r="R22" s="692"/>
      <c r="S22" s="692"/>
      <c r="T22" s="692"/>
      <c r="U22" s="692">
        <v>11270</v>
      </c>
      <c r="V22" s="692"/>
      <c r="W22" s="692"/>
      <c r="X22" s="692"/>
      <c r="Y22" s="692"/>
      <c r="Z22" s="692"/>
      <c r="AA22" s="693">
        <v>-3286</v>
      </c>
      <c r="AB22" s="694"/>
      <c r="AC22" s="694"/>
      <c r="AD22" s="694"/>
      <c r="AE22" s="694"/>
      <c r="AF22" s="694"/>
      <c r="AG22" s="695"/>
    </row>
    <row r="23" spans="1:33" s="605" customFormat="1" ht="13.5" customHeight="1">
      <c r="A23" s="631"/>
      <c r="B23" s="632"/>
      <c r="C23" s="632"/>
      <c r="D23" s="632"/>
      <c r="E23" s="632"/>
      <c r="F23" s="632"/>
      <c r="G23" s="708"/>
      <c r="H23" s="696"/>
      <c r="I23" s="697"/>
      <c r="J23" s="697"/>
      <c r="K23" s="697"/>
      <c r="L23" s="698"/>
      <c r="M23" s="698"/>
      <c r="N23" s="699" t="s">
        <v>186</v>
      </c>
      <c r="O23" s="700">
        <v>37.24</v>
      </c>
      <c r="P23" s="648"/>
      <c r="Q23" s="648"/>
      <c r="R23" s="648"/>
      <c r="S23" s="648"/>
      <c r="T23" s="648"/>
      <c r="U23" s="696"/>
      <c r="V23" s="697"/>
      <c r="W23" s="697"/>
      <c r="X23" s="703"/>
      <c r="Y23" s="703"/>
      <c r="Z23" s="704" t="s">
        <v>190</v>
      </c>
      <c r="AA23" s="705">
        <v>-29.1570541259</v>
      </c>
      <c r="AB23" s="706"/>
      <c r="AC23" s="706"/>
      <c r="AD23" s="706"/>
      <c r="AE23" s="706"/>
      <c r="AF23" s="706"/>
      <c r="AG23" s="707"/>
    </row>
    <row r="24" spans="1:33" s="605" customFormat="1" ht="18" customHeight="1">
      <c r="A24" s="687" t="s">
        <v>297</v>
      </c>
      <c r="B24" s="688"/>
      <c r="C24" s="688"/>
      <c r="D24" s="688"/>
      <c r="E24" s="688"/>
      <c r="F24" s="688"/>
      <c r="G24" s="689"/>
      <c r="H24" s="690">
        <v>80799</v>
      </c>
      <c r="I24" s="691"/>
      <c r="J24" s="691"/>
      <c r="K24" s="691"/>
      <c r="L24" s="692"/>
      <c r="M24" s="692"/>
      <c r="N24" s="692"/>
      <c r="O24" s="692">
        <v>56035</v>
      </c>
      <c r="P24" s="692"/>
      <c r="Q24" s="692"/>
      <c r="R24" s="692"/>
      <c r="S24" s="692"/>
      <c r="T24" s="692"/>
      <c r="U24" s="692">
        <v>49794</v>
      </c>
      <c r="V24" s="692"/>
      <c r="W24" s="692"/>
      <c r="X24" s="692"/>
      <c r="Y24" s="692"/>
      <c r="Z24" s="692"/>
      <c r="AA24" s="693">
        <v>6241</v>
      </c>
      <c r="AB24" s="694"/>
      <c r="AC24" s="694"/>
      <c r="AD24" s="694"/>
      <c r="AE24" s="694"/>
      <c r="AF24" s="694"/>
      <c r="AG24" s="695"/>
    </row>
    <row r="25" spans="1:33" s="605" customFormat="1" ht="13.5" customHeight="1">
      <c r="A25" s="631"/>
      <c r="B25" s="632"/>
      <c r="C25" s="632"/>
      <c r="D25" s="632"/>
      <c r="E25" s="632"/>
      <c r="F25" s="632"/>
      <c r="G25" s="708"/>
      <c r="H25" s="696"/>
      <c r="I25" s="697"/>
      <c r="J25" s="697"/>
      <c r="K25" s="697"/>
      <c r="L25" s="698"/>
      <c r="M25" s="698"/>
      <c r="N25" s="699" t="s">
        <v>186</v>
      </c>
      <c r="O25" s="700">
        <v>69.349999999999994</v>
      </c>
      <c r="P25" s="648"/>
      <c r="Q25" s="648"/>
      <c r="R25" s="648"/>
      <c r="S25" s="648"/>
      <c r="T25" s="648"/>
      <c r="U25" s="696"/>
      <c r="V25" s="697"/>
      <c r="W25" s="697"/>
      <c r="X25" s="703"/>
      <c r="Y25" s="703"/>
      <c r="Z25" s="704" t="s">
        <v>190</v>
      </c>
      <c r="AA25" s="705">
        <v>12.533638590900001</v>
      </c>
      <c r="AB25" s="706"/>
      <c r="AC25" s="706"/>
      <c r="AD25" s="706"/>
      <c r="AE25" s="706"/>
      <c r="AF25" s="706"/>
      <c r="AG25" s="707"/>
    </row>
    <row r="26" spans="1:33" s="605" customFormat="1" ht="18" customHeight="1">
      <c r="A26" s="687" t="s">
        <v>298</v>
      </c>
      <c r="B26" s="688"/>
      <c r="C26" s="688"/>
      <c r="D26" s="688"/>
      <c r="E26" s="688"/>
      <c r="F26" s="688"/>
      <c r="G26" s="689"/>
      <c r="H26" s="690">
        <v>415747</v>
      </c>
      <c r="I26" s="691"/>
      <c r="J26" s="691"/>
      <c r="K26" s="691"/>
      <c r="L26" s="692"/>
      <c r="M26" s="692"/>
      <c r="N26" s="692"/>
      <c r="O26" s="692">
        <v>272816</v>
      </c>
      <c r="P26" s="692"/>
      <c r="Q26" s="692"/>
      <c r="R26" s="692"/>
      <c r="S26" s="692"/>
      <c r="T26" s="692"/>
      <c r="U26" s="692">
        <v>271339</v>
      </c>
      <c r="V26" s="692"/>
      <c r="W26" s="692"/>
      <c r="X26" s="692"/>
      <c r="Y26" s="692"/>
      <c r="Z26" s="692"/>
      <c r="AA26" s="693">
        <v>1477</v>
      </c>
      <c r="AB26" s="694"/>
      <c r="AC26" s="694"/>
      <c r="AD26" s="694"/>
      <c r="AE26" s="694"/>
      <c r="AF26" s="694"/>
      <c r="AG26" s="695"/>
    </row>
    <row r="27" spans="1:33" s="605" customFormat="1" ht="13.5" customHeight="1">
      <c r="A27" s="631"/>
      <c r="B27" s="632"/>
      <c r="C27" s="632"/>
      <c r="D27" s="632"/>
      <c r="E27" s="632"/>
      <c r="F27" s="632"/>
      <c r="G27" s="708"/>
      <c r="H27" s="696"/>
      <c r="I27" s="697"/>
      <c r="J27" s="697"/>
      <c r="K27" s="697"/>
      <c r="L27" s="698"/>
      <c r="M27" s="698"/>
      <c r="N27" s="699" t="s">
        <v>186</v>
      </c>
      <c r="O27" s="700">
        <v>65.62</v>
      </c>
      <c r="P27" s="648"/>
      <c r="Q27" s="648"/>
      <c r="R27" s="648"/>
      <c r="S27" s="648"/>
      <c r="T27" s="648"/>
      <c r="U27" s="696"/>
      <c r="V27" s="697"/>
      <c r="W27" s="697"/>
      <c r="X27" s="703"/>
      <c r="Y27" s="703"/>
      <c r="Z27" s="704" t="s">
        <v>190</v>
      </c>
      <c r="AA27" s="705">
        <v>0.54433752611999997</v>
      </c>
      <c r="AB27" s="706"/>
      <c r="AC27" s="706"/>
      <c r="AD27" s="706"/>
      <c r="AE27" s="706"/>
      <c r="AF27" s="706"/>
      <c r="AG27" s="707"/>
    </row>
    <row r="28" spans="1:33" s="605" customFormat="1" ht="18" customHeight="1">
      <c r="A28" s="687" t="s">
        <v>205</v>
      </c>
      <c r="B28" s="688"/>
      <c r="C28" s="688"/>
      <c r="D28" s="688"/>
      <c r="E28" s="688"/>
      <c r="F28" s="688"/>
      <c r="G28" s="689"/>
      <c r="H28" s="690">
        <v>219217</v>
      </c>
      <c r="I28" s="691"/>
      <c r="J28" s="691"/>
      <c r="K28" s="691"/>
      <c r="L28" s="692"/>
      <c r="M28" s="692"/>
      <c r="N28" s="692"/>
      <c r="O28" s="692">
        <v>54009</v>
      </c>
      <c r="P28" s="692"/>
      <c r="Q28" s="692"/>
      <c r="R28" s="692"/>
      <c r="S28" s="692"/>
      <c r="T28" s="692"/>
      <c r="U28" s="692">
        <v>40664</v>
      </c>
      <c r="V28" s="692"/>
      <c r="W28" s="692"/>
      <c r="X28" s="692"/>
      <c r="Y28" s="692"/>
      <c r="Z28" s="692"/>
      <c r="AA28" s="693">
        <v>13345</v>
      </c>
      <c r="AB28" s="694"/>
      <c r="AC28" s="694"/>
      <c r="AD28" s="694"/>
      <c r="AE28" s="694"/>
      <c r="AF28" s="694"/>
      <c r="AG28" s="695"/>
    </row>
    <row r="29" spans="1:33" s="605" customFormat="1" ht="13.5" customHeight="1">
      <c r="A29" s="631"/>
      <c r="B29" s="632"/>
      <c r="C29" s="632"/>
      <c r="D29" s="632"/>
      <c r="E29" s="632"/>
      <c r="F29" s="632"/>
      <c r="G29" s="708"/>
      <c r="H29" s="696"/>
      <c r="I29" s="697"/>
      <c r="J29" s="697"/>
      <c r="K29" s="697"/>
      <c r="L29" s="698"/>
      <c r="M29" s="698"/>
      <c r="N29" s="699" t="s">
        <v>186</v>
      </c>
      <c r="O29" s="700">
        <v>24.64</v>
      </c>
      <c r="P29" s="648"/>
      <c r="Q29" s="648"/>
      <c r="R29" s="648"/>
      <c r="S29" s="648"/>
      <c r="T29" s="648"/>
      <c r="U29" s="696"/>
      <c r="V29" s="697"/>
      <c r="W29" s="697"/>
      <c r="X29" s="703"/>
      <c r="Y29" s="703"/>
      <c r="Z29" s="704" t="s">
        <v>190</v>
      </c>
      <c r="AA29" s="705">
        <v>32.817725752500003</v>
      </c>
      <c r="AB29" s="706"/>
      <c r="AC29" s="706"/>
      <c r="AD29" s="706"/>
      <c r="AE29" s="706"/>
      <c r="AF29" s="706"/>
      <c r="AG29" s="707"/>
    </row>
    <row r="30" spans="1:33" s="605" customFormat="1" ht="18" customHeight="1">
      <c r="A30" s="687" t="s">
        <v>206</v>
      </c>
      <c r="B30" s="688"/>
      <c r="C30" s="688"/>
      <c r="D30" s="688"/>
      <c r="E30" s="688"/>
      <c r="F30" s="688"/>
      <c r="G30" s="689"/>
      <c r="H30" s="690">
        <v>1117323</v>
      </c>
      <c r="I30" s="691"/>
      <c r="J30" s="691"/>
      <c r="K30" s="691"/>
      <c r="L30" s="692"/>
      <c r="M30" s="692"/>
      <c r="N30" s="692"/>
      <c r="O30" s="692">
        <v>0</v>
      </c>
      <c r="P30" s="692"/>
      <c r="Q30" s="692"/>
      <c r="R30" s="692"/>
      <c r="S30" s="692"/>
      <c r="T30" s="692"/>
      <c r="U30" s="693">
        <v>0</v>
      </c>
      <c r="V30" s="694"/>
      <c r="W30" s="694"/>
      <c r="X30" s="694"/>
      <c r="Y30" s="694"/>
      <c r="Z30" s="715"/>
      <c r="AA30" s="693">
        <v>0</v>
      </c>
      <c r="AB30" s="694"/>
      <c r="AC30" s="694"/>
      <c r="AD30" s="694"/>
      <c r="AE30" s="694"/>
      <c r="AF30" s="694"/>
      <c r="AG30" s="695"/>
    </row>
    <row r="31" spans="1:33" s="605" customFormat="1" ht="13.5" customHeight="1">
      <c r="A31" s="631"/>
      <c r="B31" s="632"/>
      <c r="C31" s="632"/>
      <c r="D31" s="632"/>
      <c r="E31" s="632"/>
      <c r="F31" s="632"/>
      <c r="G31" s="708"/>
      <c r="H31" s="696"/>
      <c r="I31" s="697"/>
      <c r="J31" s="697"/>
      <c r="K31" s="697"/>
      <c r="L31" s="698"/>
      <c r="M31" s="698"/>
      <c r="N31" s="699" t="s">
        <v>186</v>
      </c>
      <c r="O31" s="700">
        <v>0</v>
      </c>
      <c r="P31" s="648"/>
      <c r="Q31" s="648"/>
      <c r="R31" s="648"/>
      <c r="S31" s="648"/>
      <c r="T31" s="648"/>
      <c r="U31" s="696"/>
      <c r="V31" s="697"/>
      <c r="W31" s="697"/>
      <c r="X31" s="703"/>
      <c r="Y31" s="703"/>
      <c r="Z31" s="704" t="s">
        <v>190</v>
      </c>
      <c r="AA31" s="705">
        <v>0</v>
      </c>
      <c r="AB31" s="706"/>
      <c r="AC31" s="706"/>
      <c r="AD31" s="706"/>
      <c r="AE31" s="706"/>
      <c r="AF31" s="706"/>
      <c r="AG31" s="707"/>
    </row>
    <row r="32" spans="1:33" s="605" customFormat="1" ht="18" customHeight="1">
      <c r="A32" s="687" t="s">
        <v>207</v>
      </c>
      <c r="B32" s="688"/>
      <c r="C32" s="688"/>
      <c r="D32" s="688"/>
      <c r="E32" s="688"/>
      <c r="F32" s="688"/>
      <c r="G32" s="689"/>
      <c r="H32" s="690">
        <v>184004</v>
      </c>
      <c r="I32" s="691"/>
      <c r="J32" s="691"/>
      <c r="K32" s="691"/>
      <c r="L32" s="692"/>
      <c r="M32" s="692"/>
      <c r="N32" s="692"/>
      <c r="O32" s="692">
        <v>62460</v>
      </c>
      <c r="P32" s="692"/>
      <c r="Q32" s="692"/>
      <c r="R32" s="692"/>
      <c r="S32" s="692"/>
      <c r="T32" s="692"/>
      <c r="U32" s="692">
        <v>66250</v>
      </c>
      <c r="V32" s="692"/>
      <c r="W32" s="692"/>
      <c r="X32" s="692"/>
      <c r="Y32" s="692"/>
      <c r="Z32" s="692"/>
      <c r="AA32" s="693">
        <v>-3790</v>
      </c>
      <c r="AB32" s="694"/>
      <c r="AC32" s="694"/>
      <c r="AD32" s="694"/>
      <c r="AE32" s="694"/>
      <c r="AF32" s="694"/>
      <c r="AG32" s="695"/>
    </row>
    <row r="33" spans="1:33" s="605" customFormat="1" ht="13.5" customHeight="1">
      <c r="A33" s="631"/>
      <c r="B33" s="632"/>
      <c r="C33" s="632"/>
      <c r="D33" s="632"/>
      <c r="E33" s="632"/>
      <c r="F33" s="632"/>
      <c r="G33" s="708"/>
      <c r="H33" s="696"/>
      <c r="I33" s="697"/>
      <c r="J33" s="697"/>
      <c r="K33" s="697"/>
      <c r="L33" s="698"/>
      <c r="M33" s="698"/>
      <c r="N33" s="699" t="s">
        <v>186</v>
      </c>
      <c r="O33" s="700">
        <v>33.94</v>
      </c>
      <c r="P33" s="648"/>
      <c r="Q33" s="648"/>
      <c r="R33" s="648"/>
      <c r="S33" s="648"/>
      <c r="T33" s="648"/>
      <c r="U33" s="696"/>
      <c r="V33" s="697"/>
      <c r="W33" s="697"/>
      <c r="X33" s="703"/>
      <c r="Y33" s="703"/>
      <c r="Z33" s="704" t="s">
        <v>190</v>
      </c>
      <c r="AA33" s="705">
        <v>-5.7207547169800002</v>
      </c>
      <c r="AB33" s="706"/>
      <c r="AC33" s="706"/>
      <c r="AD33" s="706"/>
      <c r="AE33" s="706"/>
      <c r="AF33" s="706"/>
      <c r="AG33" s="707"/>
    </row>
    <row r="34" spans="1:33" s="605" customFormat="1" ht="18" customHeight="1">
      <c r="A34" s="687" t="s">
        <v>208</v>
      </c>
      <c r="B34" s="688"/>
      <c r="C34" s="688"/>
      <c r="D34" s="688"/>
      <c r="E34" s="688"/>
      <c r="F34" s="688"/>
      <c r="G34" s="689"/>
      <c r="H34" s="690">
        <v>2003</v>
      </c>
      <c r="I34" s="691"/>
      <c r="J34" s="691"/>
      <c r="K34" s="691"/>
      <c r="L34" s="692"/>
      <c r="M34" s="692"/>
      <c r="N34" s="692"/>
      <c r="O34" s="692">
        <v>486</v>
      </c>
      <c r="P34" s="692"/>
      <c r="Q34" s="692"/>
      <c r="R34" s="692"/>
      <c r="S34" s="692"/>
      <c r="T34" s="692"/>
      <c r="U34" s="692">
        <v>609</v>
      </c>
      <c r="V34" s="692"/>
      <c r="W34" s="692"/>
      <c r="X34" s="692"/>
      <c r="Y34" s="692"/>
      <c r="Z34" s="692"/>
      <c r="AA34" s="693">
        <v>-123</v>
      </c>
      <c r="AB34" s="694"/>
      <c r="AC34" s="694"/>
      <c r="AD34" s="694"/>
      <c r="AE34" s="694"/>
      <c r="AF34" s="694"/>
      <c r="AG34" s="695"/>
    </row>
    <row r="35" spans="1:33" s="605" customFormat="1" ht="13.5" customHeight="1">
      <c r="A35" s="631"/>
      <c r="B35" s="632"/>
      <c r="C35" s="632"/>
      <c r="D35" s="632"/>
      <c r="E35" s="632"/>
      <c r="F35" s="632"/>
      <c r="G35" s="708"/>
      <c r="H35" s="696"/>
      <c r="I35" s="697"/>
      <c r="J35" s="697"/>
      <c r="K35" s="697"/>
      <c r="L35" s="698"/>
      <c r="M35" s="698"/>
      <c r="N35" s="699" t="s">
        <v>186</v>
      </c>
      <c r="O35" s="700">
        <v>24.26</v>
      </c>
      <c r="P35" s="648"/>
      <c r="Q35" s="648"/>
      <c r="R35" s="648"/>
      <c r="S35" s="648"/>
      <c r="T35" s="648"/>
      <c r="U35" s="696"/>
      <c r="V35" s="697"/>
      <c r="W35" s="697"/>
      <c r="X35" s="703"/>
      <c r="Y35" s="703"/>
      <c r="Z35" s="704" t="s">
        <v>190</v>
      </c>
      <c r="AA35" s="705">
        <v>-20.197044334899999</v>
      </c>
      <c r="AB35" s="706"/>
      <c r="AC35" s="706"/>
      <c r="AD35" s="706"/>
      <c r="AE35" s="706"/>
      <c r="AF35" s="706"/>
      <c r="AG35" s="707"/>
    </row>
    <row r="36" spans="1:33" s="605" customFormat="1" ht="18" customHeight="1">
      <c r="A36" s="687" t="s">
        <v>209</v>
      </c>
      <c r="B36" s="688"/>
      <c r="C36" s="688"/>
      <c r="D36" s="688"/>
      <c r="E36" s="688"/>
      <c r="F36" s="688"/>
      <c r="G36" s="689"/>
      <c r="H36" s="690">
        <v>10001</v>
      </c>
      <c r="I36" s="691"/>
      <c r="J36" s="691"/>
      <c r="K36" s="691"/>
      <c r="L36" s="692"/>
      <c r="M36" s="692"/>
      <c r="N36" s="692"/>
      <c r="O36" s="692">
        <v>0</v>
      </c>
      <c r="P36" s="692"/>
      <c r="Q36" s="692"/>
      <c r="R36" s="692"/>
      <c r="S36" s="692"/>
      <c r="T36" s="692"/>
      <c r="U36" s="693">
        <v>0</v>
      </c>
      <c r="V36" s="694"/>
      <c r="W36" s="694"/>
      <c r="X36" s="694"/>
      <c r="Y36" s="694"/>
      <c r="Z36" s="715"/>
      <c r="AA36" s="693">
        <v>0</v>
      </c>
      <c r="AB36" s="694"/>
      <c r="AC36" s="694"/>
      <c r="AD36" s="694"/>
      <c r="AE36" s="694"/>
      <c r="AF36" s="694"/>
      <c r="AG36" s="695"/>
    </row>
    <row r="37" spans="1:33" s="605" customFormat="1" ht="13.5" customHeight="1">
      <c r="A37" s="631"/>
      <c r="B37" s="632"/>
      <c r="C37" s="632"/>
      <c r="D37" s="632"/>
      <c r="E37" s="632"/>
      <c r="F37" s="632"/>
      <c r="G37" s="708"/>
      <c r="H37" s="696"/>
      <c r="I37" s="697"/>
      <c r="J37" s="697"/>
      <c r="K37" s="697"/>
      <c r="L37" s="698"/>
      <c r="M37" s="698"/>
      <c r="N37" s="699" t="s">
        <v>186</v>
      </c>
      <c r="O37" s="700">
        <v>0</v>
      </c>
      <c r="P37" s="648"/>
      <c r="Q37" s="648"/>
      <c r="R37" s="648"/>
      <c r="S37" s="648"/>
      <c r="T37" s="648"/>
      <c r="U37" s="696"/>
      <c r="V37" s="697"/>
      <c r="W37" s="697"/>
      <c r="X37" s="703"/>
      <c r="Y37" s="703"/>
      <c r="Z37" s="704" t="s">
        <v>190</v>
      </c>
      <c r="AA37" s="705">
        <v>0</v>
      </c>
      <c r="AB37" s="706"/>
      <c r="AC37" s="706"/>
      <c r="AD37" s="706"/>
      <c r="AE37" s="706"/>
      <c r="AF37" s="706"/>
      <c r="AG37" s="707"/>
    </row>
    <row r="38" spans="1:33" s="607" customFormat="1" ht="18" customHeight="1">
      <c r="A38" s="709" t="s">
        <v>93</v>
      </c>
      <c r="B38" s="710"/>
      <c r="C38" s="710"/>
      <c r="D38" s="710"/>
      <c r="E38" s="710"/>
      <c r="F38" s="710"/>
      <c r="G38" s="711"/>
      <c r="H38" s="712">
        <v>2050533</v>
      </c>
      <c r="I38" s="713"/>
      <c r="J38" s="713"/>
      <c r="K38" s="713"/>
      <c r="L38" s="714"/>
      <c r="M38" s="714"/>
      <c r="N38" s="714"/>
      <c r="O38" s="714">
        <v>453790</v>
      </c>
      <c r="P38" s="714"/>
      <c r="Q38" s="714"/>
      <c r="R38" s="714"/>
      <c r="S38" s="714"/>
      <c r="T38" s="714"/>
      <c r="U38" s="713">
        <v>439926</v>
      </c>
      <c r="V38" s="713"/>
      <c r="W38" s="713"/>
      <c r="X38" s="714"/>
      <c r="Y38" s="714"/>
      <c r="Z38" s="714"/>
      <c r="AA38" s="693">
        <v>13864</v>
      </c>
      <c r="AB38" s="694"/>
      <c r="AC38" s="694"/>
      <c r="AD38" s="694"/>
      <c r="AE38" s="694"/>
      <c r="AF38" s="694"/>
      <c r="AG38" s="695"/>
    </row>
    <row r="39" spans="1:33" s="605" customFormat="1" ht="13.5" customHeight="1">
      <c r="A39" s="631"/>
      <c r="B39" s="632"/>
      <c r="C39" s="632"/>
      <c r="D39" s="632"/>
      <c r="E39" s="632"/>
      <c r="F39" s="632"/>
      <c r="G39" s="708"/>
      <c r="H39" s="696"/>
      <c r="I39" s="697"/>
      <c r="J39" s="697"/>
      <c r="K39" s="697"/>
      <c r="L39" s="698"/>
      <c r="M39" s="698"/>
      <c r="N39" s="699" t="s">
        <v>186</v>
      </c>
      <c r="O39" s="700">
        <v>22.13</v>
      </c>
      <c r="P39" s="648"/>
      <c r="Q39" s="648"/>
      <c r="R39" s="648"/>
      <c r="S39" s="648"/>
      <c r="T39" s="648"/>
      <c r="U39" s="701"/>
      <c r="V39" s="702"/>
      <c r="W39" s="702"/>
      <c r="X39" s="703"/>
      <c r="Y39" s="703"/>
      <c r="Z39" s="704" t="s">
        <v>190</v>
      </c>
      <c r="AA39" s="705">
        <v>3.1514391056600002</v>
      </c>
      <c r="AB39" s="706"/>
      <c r="AC39" s="706"/>
      <c r="AD39" s="706"/>
      <c r="AE39" s="706"/>
      <c r="AF39" s="706"/>
      <c r="AG39" s="707"/>
    </row>
    <row r="40" spans="1:33" s="605" customFormat="1">
      <c r="AG40" s="608"/>
    </row>
    <row r="41" spans="1:33" s="605" customFormat="1">
      <c r="AG41" s="608"/>
    </row>
    <row r="42" spans="1:33" s="605" customFormat="1">
      <c r="AG42" s="608"/>
    </row>
    <row r="43" spans="1:33" s="605" customFormat="1">
      <c r="AG43" s="608"/>
    </row>
    <row r="44" spans="1:33" s="605" customFormat="1">
      <c r="AG44" s="608"/>
    </row>
    <row r="45" spans="1:33" s="605" customFormat="1"/>
    <row r="46" spans="1:33" s="605" customFormat="1"/>
    <row r="47" spans="1:33" s="605" customFormat="1"/>
    <row r="48" spans="1:33" s="605" customFormat="1"/>
    <row r="49" spans="1:33" s="605" customFormat="1"/>
    <row r="50" spans="1:33" s="605" customFormat="1"/>
    <row r="51" spans="1:33" s="605" customFormat="1"/>
    <row r="52" spans="1:33" s="605" customFormat="1"/>
    <row r="53" spans="1:33" s="605" customFormat="1"/>
    <row r="54" spans="1:33" s="605" customFormat="1" ht="16.5">
      <c r="A54" s="412" t="s">
        <v>293</v>
      </c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</row>
    <row r="55" spans="1:33" s="605" customFormat="1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</row>
    <row r="56" spans="1:33" s="605" customFormat="1" ht="14">
      <c r="A56" s="473" t="s">
        <v>342</v>
      </c>
      <c r="B56" s="473"/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473"/>
      <c r="X56" s="473"/>
      <c r="Y56" s="473"/>
      <c r="Z56" s="473"/>
      <c r="AA56" s="473"/>
      <c r="AB56" s="473"/>
      <c r="AC56" s="473"/>
      <c r="AD56" s="473"/>
      <c r="AE56" s="473"/>
      <c r="AF56" s="473"/>
      <c r="AG56" s="473"/>
    </row>
    <row r="57" spans="1:33" s="605" customFormat="1"/>
    <row r="58" spans="1:33" s="605" customFormat="1">
      <c r="A58" s="607" t="s">
        <v>210</v>
      </c>
    </row>
    <row r="59" spans="1:33" s="605" customFormat="1">
      <c r="A59" s="607"/>
    </row>
    <row r="60" spans="1:33" s="605" customFormat="1">
      <c r="A60" s="607"/>
      <c r="B60" s="605" t="s">
        <v>192</v>
      </c>
      <c r="AG60" s="671" t="s">
        <v>193</v>
      </c>
    </row>
    <row r="61" spans="1:33" s="605" customFormat="1" ht="18" customHeight="1">
      <c r="A61" s="609" t="s">
        <v>194</v>
      </c>
      <c r="B61" s="610"/>
      <c r="C61" s="610"/>
      <c r="D61" s="610"/>
      <c r="E61" s="610"/>
      <c r="F61" s="610"/>
      <c r="G61" s="611"/>
      <c r="H61" s="672" t="s">
        <v>195</v>
      </c>
      <c r="I61" s="612"/>
      <c r="J61" s="612"/>
      <c r="K61" s="612"/>
      <c r="L61" s="612"/>
      <c r="M61" s="612"/>
      <c r="N61" s="612"/>
      <c r="O61" s="673" t="s">
        <v>294</v>
      </c>
      <c r="P61" s="674"/>
      <c r="Q61" s="674"/>
      <c r="R61" s="674"/>
      <c r="S61" s="674"/>
      <c r="T61" s="675"/>
      <c r="U61" s="612" t="s">
        <v>197</v>
      </c>
      <c r="V61" s="612"/>
      <c r="W61" s="612"/>
      <c r="X61" s="612"/>
      <c r="Y61" s="612"/>
      <c r="Z61" s="612"/>
      <c r="AA61" s="672" t="s">
        <v>198</v>
      </c>
      <c r="AB61" s="612"/>
      <c r="AC61" s="612"/>
      <c r="AD61" s="612"/>
      <c r="AE61" s="612"/>
      <c r="AF61" s="612"/>
      <c r="AG61" s="676"/>
    </row>
    <row r="62" spans="1:33" s="605" customFormat="1" ht="18" customHeight="1">
      <c r="A62" s="677"/>
      <c r="B62" s="678"/>
      <c r="C62" s="678"/>
      <c r="D62" s="678"/>
      <c r="E62" s="678"/>
      <c r="F62" s="678"/>
      <c r="G62" s="679"/>
      <c r="H62" s="680"/>
      <c r="I62" s="616"/>
      <c r="J62" s="616"/>
      <c r="K62" s="616"/>
      <c r="L62" s="616"/>
      <c r="M62" s="616"/>
      <c r="N62" s="616"/>
      <c r="O62" s="681"/>
      <c r="P62" s="682"/>
      <c r="Q62" s="682"/>
      <c r="R62" s="682"/>
      <c r="S62" s="682"/>
      <c r="T62" s="683"/>
      <c r="U62" s="616"/>
      <c r="V62" s="616"/>
      <c r="W62" s="616"/>
      <c r="X62" s="616"/>
      <c r="Y62" s="616"/>
      <c r="Z62" s="616"/>
      <c r="AA62" s="680"/>
      <c r="AB62" s="616"/>
      <c r="AC62" s="616"/>
      <c r="AD62" s="616"/>
      <c r="AE62" s="616"/>
      <c r="AF62" s="616"/>
      <c r="AG62" s="684"/>
    </row>
    <row r="63" spans="1:33" s="605" customFormat="1" ht="18" customHeight="1">
      <c r="A63" s="677"/>
      <c r="B63" s="678"/>
      <c r="C63" s="678"/>
      <c r="D63" s="678"/>
      <c r="E63" s="678"/>
      <c r="F63" s="678"/>
      <c r="G63" s="679"/>
      <c r="H63" s="685"/>
      <c r="I63" s="685"/>
      <c r="J63" s="685"/>
      <c r="K63" s="685"/>
      <c r="L63" s="685"/>
      <c r="M63" s="685"/>
      <c r="N63" s="685"/>
      <c r="O63" s="681"/>
      <c r="P63" s="682"/>
      <c r="Q63" s="682"/>
      <c r="R63" s="682"/>
      <c r="S63" s="682"/>
      <c r="T63" s="683"/>
      <c r="U63" s="685"/>
      <c r="V63" s="685"/>
      <c r="W63" s="685"/>
      <c r="X63" s="685"/>
      <c r="Y63" s="685"/>
      <c r="Z63" s="685"/>
      <c r="AA63" s="685"/>
      <c r="AB63" s="685"/>
      <c r="AC63" s="685"/>
      <c r="AD63" s="685"/>
      <c r="AE63" s="685"/>
      <c r="AF63" s="685"/>
      <c r="AG63" s="686"/>
    </row>
    <row r="64" spans="1:33" s="605" customFormat="1" ht="18" customHeight="1">
      <c r="A64" s="687" t="s">
        <v>211</v>
      </c>
      <c r="B64" s="688"/>
      <c r="C64" s="688"/>
      <c r="D64" s="688"/>
      <c r="E64" s="688"/>
      <c r="F64" s="688"/>
      <c r="G64" s="689"/>
      <c r="H64" s="690">
        <v>1102442</v>
      </c>
      <c r="I64" s="691"/>
      <c r="J64" s="691"/>
      <c r="K64" s="691"/>
      <c r="L64" s="692"/>
      <c r="M64" s="692"/>
      <c r="N64" s="692"/>
      <c r="O64" s="692">
        <v>0</v>
      </c>
      <c r="P64" s="692"/>
      <c r="Q64" s="692"/>
      <c r="R64" s="692"/>
      <c r="S64" s="692"/>
      <c r="T64" s="692"/>
      <c r="U64" s="691">
        <v>0</v>
      </c>
      <c r="V64" s="691"/>
      <c r="W64" s="691"/>
      <c r="X64" s="692"/>
      <c r="Y64" s="692"/>
      <c r="Z64" s="692"/>
      <c r="AA64" s="693">
        <v>0</v>
      </c>
      <c r="AB64" s="694"/>
      <c r="AC64" s="694"/>
      <c r="AD64" s="694"/>
      <c r="AE64" s="694"/>
      <c r="AF64" s="694"/>
      <c r="AG64" s="695"/>
    </row>
    <row r="65" spans="1:33" s="605" customFormat="1" ht="13.5" customHeight="1">
      <c r="A65" s="631"/>
      <c r="B65" s="632"/>
      <c r="C65" s="632"/>
      <c r="D65" s="632"/>
      <c r="E65" s="632"/>
      <c r="F65" s="632"/>
      <c r="G65" s="708"/>
      <c r="H65" s="696"/>
      <c r="I65" s="697"/>
      <c r="J65" s="697"/>
      <c r="K65" s="697"/>
      <c r="L65" s="698"/>
      <c r="M65" s="698"/>
      <c r="N65" s="699" t="s">
        <v>186</v>
      </c>
      <c r="O65" s="700">
        <v>0</v>
      </c>
      <c r="P65" s="648"/>
      <c r="Q65" s="648"/>
      <c r="R65" s="648"/>
      <c r="S65" s="648"/>
      <c r="T65" s="648"/>
      <c r="U65" s="701"/>
      <c r="V65" s="702"/>
      <c r="W65" s="702"/>
      <c r="X65" s="703"/>
      <c r="Y65" s="703"/>
      <c r="Z65" s="704" t="s">
        <v>190</v>
      </c>
      <c r="AA65" s="705">
        <v>0</v>
      </c>
      <c r="AB65" s="706"/>
      <c r="AC65" s="706"/>
      <c r="AD65" s="706"/>
      <c r="AE65" s="706"/>
      <c r="AF65" s="706"/>
      <c r="AG65" s="707"/>
    </row>
    <row r="66" spans="1:33" s="605" customFormat="1" ht="18" customHeight="1">
      <c r="A66" s="687" t="s">
        <v>299</v>
      </c>
      <c r="B66" s="688"/>
      <c r="C66" s="688"/>
      <c r="D66" s="688"/>
      <c r="E66" s="688"/>
      <c r="F66" s="688"/>
      <c r="G66" s="689"/>
      <c r="H66" s="690">
        <v>28339</v>
      </c>
      <c r="I66" s="691"/>
      <c r="J66" s="691"/>
      <c r="K66" s="691"/>
      <c r="L66" s="692"/>
      <c r="M66" s="692"/>
      <c r="N66" s="692"/>
      <c r="O66" s="692">
        <v>39578</v>
      </c>
      <c r="P66" s="692"/>
      <c r="Q66" s="692"/>
      <c r="R66" s="692"/>
      <c r="S66" s="692"/>
      <c r="T66" s="692"/>
      <c r="U66" s="691">
        <v>40311</v>
      </c>
      <c r="V66" s="691"/>
      <c r="W66" s="691"/>
      <c r="X66" s="692"/>
      <c r="Y66" s="692"/>
      <c r="Z66" s="692"/>
      <c r="AA66" s="693">
        <v>-733</v>
      </c>
      <c r="AB66" s="694"/>
      <c r="AC66" s="694"/>
      <c r="AD66" s="694"/>
      <c r="AE66" s="694"/>
      <c r="AF66" s="694"/>
      <c r="AG66" s="695"/>
    </row>
    <row r="67" spans="1:33" s="605" customFormat="1" ht="13.5" customHeight="1">
      <c r="A67" s="631"/>
      <c r="B67" s="632"/>
      <c r="C67" s="632"/>
      <c r="D67" s="632"/>
      <c r="E67" s="632"/>
      <c r="F67" s="632"/>
      <c r="G67" s="708"/>
      <c r="H67" s="696"/>
      <c r="I67" s="697"/>
      <c r="J67" s="697"/>
      <c r="K67" s="697"/>
      <c r="L67" s="698"/>
      <c r="M67" s="698"/>
      <c r="N67" s="699" t="s">
        <v>186</v>
      </c>
      <c r="O67" s="700">
        <v>139.66</v>
      </c>
      <c r="P67" s="648"/>
      <c r="Q67" s="648"/>
      <c r="R67" s="648"/>
      <c r="S67" s="648"/>
      <c r="T67" s="648"/>
      <c r="U67" s="701"/>
      <c r="V67" s="702"/>
      <c r="W67" s="702"/>
      <c r="X67" s="703"/>
      <c r="Y67" s="703"/>
      <c r="Z67" s="704" t="s">
        <v>190</v>
      </c>
      <c r="AA67" s="705">
        <v>-1.81836223363</v>
      </c>
      <c r="AB67" s="706"/>
      <c r="AC67" s="706"/>
      <c r="AD67" s="706"/>
      <c r="AE67" s="706"/>
      <c r="AF67" s="706"/>
      <c r="AG67" s="707"/>
    </row>
    <row r="68" spans="1:33" s="605" customFormat="1" ht="18" customHeight="1">
      <c r="A68" s="687" t="s">
        <v>300</v>
      </c>
      <c r="B68" s="688"/>
      <c r="C68" s="688"/>
      <c r="D68" s="688"/>
      <c r="E68" s="688"/>
      <c r="F68" s="688"/>
      <c r="G68" s="689"/>
      <c r="H68" s="690">
        <v>1005665</v>
      </c>
      <c r="I68" s="691"/>
      <c r="J68" s="691"/>
      <c r="K68" s="691"/>
      <c r="L68" s="692"/>
      <c r="M68" s="692"/>
      <c r="N68" s="692"/>
      <c r="O68" s="692">
        <v>5382</v>
      </c>
      <c r="P68" s="692"/>
      <c r="Q68" s="692"/>
      <c r="R68" s="692"/>
      <c r="S68" s="692"/>
      <c r="T68" s="692"/>
      <c r="U68" s="691">
        <v>182658</v>
      </c>
      <c r="V68" s="691"/>
      <c r="W68" s="691"/>
      <c r="X68" s="692"/>
      <c r="Y68" s="692"/>
      <c r="Z68" s="692"/>
      <c r="AA68" s="693">
        <v>-177276</v>
      </c>
      <c r="AB68" s="694"/>
      <c r="AC68" s="694"/>
      <c r="AD68" s="694"/>
      <c r="AE68" s="694"/>
      <c r="AF68" s="694"/>
      <c r="AG68" s="695"/>
    </row>
    <row r="69" spans="1:33" s="605" customFormat="1" ht="13.5" customHeight="1">
      <c r="A69" s="631"/>
      <c r="B69" s="632"/>
      <c r="C69" s="632"/>
      <c r="D69" s="632"/>
      <c r="E69" s="632"/>
      <c r="F69" s="632"/>
      <c r="G69" s="708"/>
      <c r="H69" s="696"/>
      <c r="I69" s="697"/>
      <c r="J69" s="697"/>
      <c r="K69" s="697"/>
      <c r="L69" s="698"/>
      <c r="M69" s="698"/>
      <c r="N69" s="699" t="s">
        <v>186</v>
      </c>
      <c r="O69" s="700">
        <v>0.54</v>
      </c>
      <c r="P69" s="648"/>
      <c r="Q69" s="648"/>
      <c r="R69" s="648"/>
      <c r="S69" s="648"/>
      <c r="T69" s="648"/>
      <c r="U69" s="701"/>
      <c r="V69" s="702"/>
      <c r="W69" s="702"/>
      <c r="X69" s="703"/>
      <c r="Y69" s="703"/>
      <c r="Z69" s="704" t="s">
        <v>190</v>
      </c>
      <c r="AA69" s="705">
        <v>-97.053509837999997</v>
      </c>
      <c r="AB69" s="706"/>
      <c r="AC69" s="706"/>
      <c r="AD69" s="706"/>
      <c r="AE69" s="706"/>
      <c r="AF69" s="706"/>
      <c r="AG69" s="707"/>
    </row>
    <row r="70" spans="1:33" s="605" customFormat="1" ht="18" customHeight="1">
      <c r="A70" s="687" t="s">
        <v>301</v>
      </c>
      <c r="B70" s="688"/>
      <c r="C70" s="688"/>
      <c r="D70" s="688"/>
      <c r="E70" s="688"/>
      <c r="F70" s="688"/>
      <c r="G70" s="689"/>
      <c r="H70" s="716">
        <v>650000</v>
      </c>
      <c r="I70" s="717"/>
      <c r="J70" s="717"/>
      <c r="K70" s="717"/>
      <c r="L70" s="717"/>
      <c r="M70" s="717"/>
      <c r="N70" s="690"/>
      <c r="O70" s="691">
        <v>0</v>
      </c>
      <c r="P70" s="691"/>
      <c r="Q70" s="691"/>
      <c r="R70" s="692"/>
      <c r="S70" s="692"/>
      <c r="T70" s="692"/>
      <c r="U70" s="691">
        <v>0</v>
      </c>
      <c r="V70" s="691"/>
      <c r="W70" s="691"/>
      <c r="X70" s="692"/>
      <c r="Y70" s="692"/>
      <c r="Z70" s="692"/>
      <c r="AA70" s="693">
        <v>0</v>
      </c>
      <c r="AB70" s="694"/>
      <c r="AC70" s="694"/>
      <c r="AD70" s="694"/>
      <c r="AE70" s="694"/>
      <c r="AF70" s="694"/>
      <c r="AG70" s="695"/>
    </row>
    <row r="71" spans="1:33" s="605" customFormat="1" ht="13.5" customHeight="1">
      <c r="A71" s="718"/>
      <c r="B71" s="670"/>
      <c r="C71" s="670"/>
      <c r="D71" s="670"/>
      <c r="E71" s="670"/>
      <c r="F71" s="670"/>
      <c r="G71" s="719"/>
      <c r="H71" s="720"/>
      <c r="I71" s="720"/>
      <c r="J71" s="720"/>
      <c r="K71" s="720"/>
      <c r="L71" s="698"/>
      <c r="M71" s="698"/>
      <c r="N71" s="699" t="s">
        <v>186</v>
      </c>
      <c r="O71" s="700">
        <v>0</v>
      </c>
      <c r="P71" s="648"/>
      <c r="Q71" s="648"/>
      <c r="R71" s="648"/>
      <c r="S71" s="648"/>
      <c r="T71" s="648"/>
      <c r="U71" s="701"/>
      <c r="V71" s="702"/>
      <c r="W71" s="702"/>
      <c r="X71" s="703"/>
      <c r="Y71" s="703"/>
      <c r="Z71" s="704" t="s">
        <v>190</v>
      </c>
      <c r="AA71" s="705">
        <v>0</v>
      </c>
      <c r="AB71" s="706"/>
      <c r="AC71" s="706"/>
      <c r="AD71" s="706"/>
      <c r="AE71" s="706"/>
      <c r="AF71" s="706"/>
      <c r="AG71" s="707"/>
    </row>
    <row r="72" spans="1:33" s="605" customFormat="1" ht="18" customHeight="1">
      <c r="A72" s="687" t="s">
        <v>105</v>
      </c>
      <c r="B72" s="688"/>
      <c r="C72" s="688"/>
      <c r="D72" s="688"/>
      <c r="E72" s="688"/>
      <c r="F72" s="688"/>
      <c r="G72" s="689"/>
      <c r="H72" s="690">
        <v>813</v>
      </c>
      <c r="I72" s="691"/>
      <c r="J72" s="691"/>
      <c r="K72" s="691"/>
      <c r="L72" s="692"/>
      <c r="M72" s="692"/>
      <c r="N72" s="692"/>
      <c r="O72" s="692">
        <v>462</v>
      </c>
      <c r="P72" s="692"/>
      <c r="Q72" s="692"/>
      <c r="R72" s="692"/>
      <c r="S72" s="692"/>
      <c r="T72" s="692"/>
      <c r="U72" s="691">
        <v>426</v>
      </c>
      <c r="V72" s="691"/>
      <c r="W72" s="691"/>
      <c r="X72" s="692"/>
      <c r="Y72" s="692"/>
      <c r="Z72" s="692"/>
      <c r="AA72" s="693">
        <v>36</v>
      </c>
      <c r="AB72" s="694"/>
      <c r="AC72" s="694"/>
      <c r="AD72" s="694"/>
      <c r="AE72" s="694"/>
      <c r="AF72" s="694"/>
      <c r="AG72" s="695"/>
    </row>
    <row r="73" spans="1:33" s="605" customFormat="1" ht="13.5" customHeight="1">
      <c r="A73" s="631"/>
      <c r="B73" s="632"/>
      <c r="C73" s="632"/>
      <c r="D73" s="632"/>
      <c r="E73" s="632"/>
      <c r="F73" s="632"/>
      <c r="G73" s="708"/>
      <c r="H73" s="696"/>
      <c r="I73" s="697"/>
      <c r="J73" s="697"/>
      <c r="K73" s="697"/>
      <c r="L73" s="698"/>
      <c r="M73" s="698"/>
      <c r="N73" s="699" t="s">
        <v>186</v>
      </c>
      <c r="O73" s="700">
        <v>56.83</v>
      </c>
      <c r="P73" s="648"/>
      <c r="Q73" s="648"/>
      <c r="R73" s="648"/>
      <c r="S73" s="648"/>
      <c r="T73" s="648"/>
      <c r="U73" s="701"/>
      <c r="V73" s="702"/>
      <c r="W73" s="702"/>
      <c r="X73" s="703"/>
      <c r="Y73" s="703"/>
      <c r="Z73" s="704" t="s">
        <v>190</v>
      </c>
      <c r="AA73" s="705">
        <v>8.45070422535</v>
      </c>
      <c r="AB73" s="706"/>
      <c r="AC73" s="706"/>
      <c r="AD73" s="706"/>
      <c r="AE73" s="706"/>
      <c r="AF73" s="706"/>
      <c r="AG73" s="707"/>
    </row>
    <row r="74" spans="1:33" s="607" customFormat="1" ht="18" customHeight="1">
      <c r="A74" s="709" t="s">
        <v>93</v>
      </c>
      <c r="B74" s="710"/>
      <c r="C74" s="710"/>
      <c r="D74" s="710"/>
      <c r="E74" s="710"/>
      <c r="F74" s="710"/>
      <c r="G74" s="711"/>
      <c r="H74" s="712">
        <v>2787259</v>
      </c>
      <c r="I74" s="713"/>
      <c r="J74" s="713"/>
      <c r="K74" s="713"/>
      <c r="L74" s="714"/>
      <c r="M74" s="714"/>
      <c r="N74" s="714"/>
      <c r="O74" s="714">
        <v>45422</v>
      </c>
      <c r="P74" s="714"/>
      <c r="Q74" s="714"/>
      <c r="R74" s="714"/>
      <c r="S74" s="714"/>
      <c r="T74" s="714"/>
      <c r="U74" s="714">
        <v>223395</v>
      </c>
      <c r="V74" s="714"/>
      <c r="W74" s="714"/>
      <c r="X74" s="714"/>
      <c r="Y74" s="714"/>
      <c r="Z74" s="714"/>
      <c r="AA74" s="693">
        <v>-177973</v>
      </c>
      <c r="AB74" s="694"/>
      <c r="AC74" s="694"/>
      <c r="AD74" s="694"/>
      <c r="AE74" s="694"/>
      <c r="AF74" s="694"/>
      <c r="AG74" s="695"/>
    </row>
    <row r="75" spans="1:33" s="605" customFormat="1" ht="13.5" customHeight="1">
      <c r="A75" s="631"/>
      <c r="B75" s="632"/>
      <c r="C75" s="632"/>
      <c r="D75" s="632"/>
      <c r="E75" s="632"/>
      <c r="F75" s="632"/>
      <c r="G75" s="708"/>
      <c r="H75" s="696"/>
      <c r="I75" s="697"/>
      <c r="J75" s="697"/>
      <c r="K75" s="697"/>
      <c r="L75" s="698"/>
      <c r="M75" s="698"/>
      <c r="N75" s="699" t="s">
        <v>186</v>
      </c>
      <c r="O75" s="700">
        <v>1.63</v>
      </c>
      <c r="P75" s="648"/>
      <c r="Q75" s="648"/>
      <c r="R75" s="648"/>
      <c r="S75" s="648"/>
      <c r="T75" s="648"/>
      <c r="U75" s="696"/>
      <c r="V75" s="697"/>
      <c r="W75" s="697"/>
      <c r="X75" s="703"/>
      <c r="Y75" s="703"/>
      <c r="Z75" s="704" t="s">
        <v>190</v>
      </c>
      <c r="AA75" s="705">
        <v>-79.667405268600007</v>
      </c>
      <c r="AB75" s="706"/>
      <c r="AC75" s="706"/>
      <c r="AD75" s="706"/>
      <c r="AE75" s="706"/>
      <c r="AF75" s="706"/>
      <c r="AG75" s="707"/>
    </row>
    <row r="76" spans="1:33" s="605" customFormat="1"/>
    <row r="77" spans="1:33" s="605" customFormat="1">
      <c r="A77" s="607"/>
      <c r="B77" s="605" t="s">
        <v>201</v>
      </c>
      <c r="AG77" s="671" t="s">
        <v>193</v>
      </c>
    </row>
    <row r="78" spans="1:33" s="605" customFormat="1" ht="18" customHeight="1">
      <c r="A78" s="609" t="s">
        <v>194</v>
      </c>
      <c r="B78" s="610"/>
      <c r="C78" s="610"/>
      <c r="D78" s="610"/>
      <c r="E78" s="610"/>
      <c r="F78" s="610"/>
      <c r="G78" s="611"/>
      <c r="H78" s="672" t="s">
        <v>195</v>
      </c>
      <c r="I78" s="612"/>
      <c r="J78" s="612"/>
      <c r="K78" s="612"/>
      <c r="L78" s="612"/>
      <c r="M78" s="612"/>
      <c r="N78" s="612"/>
      <c r="O78" s="673" t="s">
        <v>294</v>
      </c>
      <c r="P78" s="674"/>
      <c r="Q78" s="674"/>
      <c r="R78" s="674"/>
      <c r="S78" s="674"/>
      <c r="T78" s="675"/>
      <c r="U78" s="612" t="s">
        <v>197</v>
      </c>
      <c r="V78" s="612"/>
      <c r="W78" s="612"/>
      <c r="X78" s="612"/>
      <c r="Y78" s="612"/>
      <c r="Z78" s="612"/>
      <c r="AA78" s="672" t="s">
        <v>198</v>
      </c>
      <c r="AB78" s="612"/>
      <c r="AC78" s="612"/>
      <c r="AD78" s="612"/>
      <c r="AE78" s="612"/>
      <c r="AF78" s="612"/>
      <c r="AG78" s="676"/>
    </row>
    <row r="79" spans="1:33" s="605" customFormat="1" ht="18" customHeight="1">
      <c r="A79" s="677"/>
      <c r="B79" s="678"/>
      <c r="C79" s="678"/>
      <c r="D79" s="678"/>
      <c r="E79" s="678"/>
      <c r="F79" s="678"/>
      <c r="G79" s="679"/>
      <c r="H79" s="680"/>
      <c r="I79" s="616"/>
      <c r="J79" s="616"/>
      <c r="K79" s="616"/>
      <c r="L79" s="616"/>
      <c r="M79" s="616"/>
      <c r="N79" s="616"/>
      <c r="O79" s="681"/>
      <c r="P79" s="682"/>
      <c r="Q79" s="682"/>
      <c r="R79" s="682"/>
      <c r="S79" s="682"/>
      <c r="T79" s="683"/>
      <c r="U79" s="616"/>
      <c r="V79" s="616"/>
      <c r="W79" s="616"/>
      <c r="X79" s="616"/>
      <c r="Y79" s="616"/>
      <c r="Z79" s="616"/>
      <c r="AA79" s="680"/>
      <c r="AB79" s="616"/>
      <c r="AC79" s="616"/>
      <c r="AD79" s="616"/>
      <c r="AE79" s="616"/>
      <c r="AF79" s="616"/>
      <c r="AG79" s="684"/>
    </row>
    <row r="80" spans="1:33" s="605" customFormat="1" ht="18" customHeight="1">
      <c r="A80" s="677"/>
      <c r="B80" s="678"/>
      <c r="C80" s="678"/>
      <c r="D80" s="678"/>
      <c r="E80" s="678"/>
      <c r="F80" s="678"/>
      <c r="G80" s="679"/>
      <c r="H80" s="685"/>
      <c r="I80" s="685"/>
      <c r="J80" s="685"/>
      <c r="K80" s="685"/>
      <c r="L80" s="685"/>
      <c r="M80" s="685"/>
      <c r="N80" s="685"/>
      <c r="O80" s="681"/>
      <c r="P80" s="682"/>
      <c r="Q80" s="682"/>
      <c r="R80" s="682"/>
      <c r="S80" s="682"/>
      <c r="T80" s="683"/>
      <c r="U80" s="685"/>
      <c r="V80" s="685"/>
      <c r="W80" s="685"/>
      <c r="X80" s="685"/>
      <c r="Y80" s="685"/>
      <c r="Z80" s="685"/>
      <c r="AA80" s="685"/>
      <c r="AB80" s="685"/>
      <c r="AC80" s="685"/>
      <c r="AD80" s="685"/>
      <c r="AE80" s="685"/>
      <c r="AF80" s="685"/>
      <c r="AG80" s="686"/>
    </row>
    <row r="81" spans="1:33" s="605" customFormat="1" ht="18" customHeight="1">
      <c r="A81" s="687" t="s">
        <v>214</v>
      </c>
      <c r="B81" s="688"/>
      <c r="C81" s="688"/>
      <c r="D81" s="688"/>
      <c r="E81" s="688"/>
      <c r="F81" s="688"/>
      <c r="G81" s="689"/>
      <c r="H81" s="690">
        <v>2130810</v>
      </c>
      <c r="I81" s="691"/>
      <c r="J81" s="691"/>
      <c r="K81" s="691"/>
      <c r="L81" s="692"/>
      <c r="M81" s="692"/>
      <c r="N81" s="692"/>
      <c r="O81" s="692">
        <v>1417771</v>
      </c>
      <c r="P81" s="692"/>
      <c r="Q81" s="692"/>
      <c r="R81" s="692"/>
      <c r="S81" s="692"/>
      <c r="T81" s="692"/>
      <c r="U81" s="692">
        <v>1378608</v>
      </c>
      <c r="V81" s="692"/>
      <c r="W81" s="692"/>
      <c r="X81" s="692"/>
      <c r="Y81" s="692"/>
      <c r="Z81" s="692"/>
      <c r="AA81" s="693">
        <v>39163</v>
      </c>
      <c r="AB81" s="694"/>
      <c r="AC81" s="694"/>
      <c r="AD81" s="694"/>
      <c r="AE81" s="694"/>
      <c r="AF81" s="694"/>
      <c r="AG81" s="695"/>
    </row>
    <row r="82" spans="1:33" s="605" customFormat="1" ht="13.5" customHeight="1">
      <c r="A82" s="631"/>
      <c r="B82" s="632"/>
      <c r="C82" s="632"/>
      <c r="D82" s="632"/>
      <c r="E82" s="632"/>
      <c r="F82" s="632"/>
      <c r="G82" s="708"/>
      <c r="H82" s="696"/>
      <c r="I82" s="697"/>
      <c r="J82" s="697"/>
      <c r="K82" s="697"/>
      <c r="L82" s="698"/>
      <c r="M82" s="698"/>
      <c r="N82" s="699" t="s">
        <v>186</v>
      </c>
      <c r="O82" s="700">
        <v>66.540000000000006</v>
      </c>
      <c r="P82" s="648"/>
      <c r="Q82" s="648"/>
      <c r="R82" s="648"/>
      <c r="S82" s="648"/>
      <c r="T82" s="648"/>
      <c r="U82" s="696"/>
      <c r="V82" s="697"/>
      <c r="W82" s="697"/>
      <c r="X82" s="703"/>
      <c r="Y82" s="703"/>
      <c r="Z82" s="704" t="s">
        <v>190</v>
      </c>
      <c r="AA82" s="705">
        <v>2.8407640170300001</v>
      </c>
      <c r="AB82" s="706"/>
      <c r="AC82" s="706"/>
      <c r="AD82" s="706"/>
      <c r="AE82" s="706"/>
      <c r="AF82" s="706"/>
      <c r="AG82" s="707"/>
    </row>
    <row r="83" spans="1:33" s="605" customFormat="1" ht="18" customHeight="1">
      <c r="A83" s="687" t="s">
        <v>302</v>
      </c>
      <c r="B83" s="688"/>
      <c r="C83" s="688"/>
      <c r="D83" s="688"/>
      <c r="E83" s="688"/>
      <c r="F83" s="688"/>
      <c r="G83" s="689"/>
      <c r="H83" s="690">
        <v>4200</v>
      </c>
      <c r="I83" s="691"/>
      <c r="J83" s="691"/>
      <c r="K83" s="691"/>
      <c r="L83" s="692"/>
      <c r="M83" s="692"/>
      <c r="N83" s="692"/>
      <c r="O83" s="692">
        <v>0</v>
      </c>
      <c r="P83" s="692"/>
      <c r="Q83" s="692"/>
      <c r="R83" s="692"/>
      <c r="S83" s="692"/>
      <c r="T83" s="692"/>
      <c r="U83" s="692">
        <v>840</v>
      </c>
      <c r="V83" s="692"/>
      <c r="W83" s="692"/>
      <c r="X83" s="692"/>
      <c r="Y83" s="692"/>
      <c r="Z83" s="692"/>
      <c r="AA83" s="693">
        <v>-840</v>
      </c>
      <c r="AB83" s="694"/>
      <c r="AC83" s="694"/>
      <c r="AD83" s="694"/>
      <c r="AE83" s="694"/>
      <c r="AF83" s="694"/>
      <c r="AG83" s="695"/>
    </row>
    <row r="84" spans="1:33" s="605" customFormat="1" ht="13.5" customHeight="1">
      <c r="A84" s="718"/>
      <c r="B84" s="670"/>
      <c r="C84" s="670"/>
      <c r="D84" s="670"/>
      <c r="E84" s="670"/>
      <c r="F84" s="670"/>
      <c r="G84" s="719"/>
      <c r="H84" s="720"/>
      <c r="I84" s="720"/>
      <c r="J84" s="720"/>
      <c r="K84" s="720"/>
      <c r="L84" s="698"/>
      <c r="M84" s="698"/>
      <c r="N84" s="699" t="s">
        <v>186</v>
      </c>
      <c r="O84" s="700">
        <v>0</v>
      </c>
      <c r="P84" s="648"/>
      <c r="Q84" s="648"/>
      <c r="R84" s="648"/>
      <c r="S84" s="648"/>
      <c r="T84" s="648"/>
      <c r="U84" s="701"/>
      <c r="V84" s="702"/>
      <c r="W84" s="702"/>
      <c r="X84" s="703"/>
      <c r="Y84" s="703"/>
      <c r="Z84" s="704" t="s">
        <v>190</v>
      </c>
      <c r="AA84" s="705">
        <v>100</v>
      </c>
      <c r="AB84" s="706"/>
      <c r="AC84" s="706"/>
      <c r="AD84" s="706"/>
      <c r="AE84" s="706"/>
      <c r="AF84" s="706"/>
      <c r="AG84" s="707"/>
    </row>
    <row r="85" spans="1:33" s="605" customFormat="1" ht="18" customHeight="1">
      <c r="A85" s="687" t="s">
        <v>215</v>
      </c>
      <c r="B85" s="688"/>
      <c r="C85" s="688"/>
      <c r="D85" s="688"/>
      <c r="E85" s="688"/>
      <c r="F85" s="688"/>
      <c r="G85" s="689"/>
      <c r="H85" s="690">
        <v>555347</v>
      </c>
      <c r="I85" s="691"/>
      <c r="J85" s="691"/>
      <c r="K85" s="691"/>
      <c r="L85" s="692"/>
      <c r="M85" s="692"/>
      <c r="N85" s="692"/>
      <c r="O85" s="692">
        <v>290556</v>
      </c>
      <c r="P85" s="692"/>
      <c r="Q85" s="692"/>
      <c r="R85" s="692"/>
      <c r="S85" s="692"/>
      <c r="T85" s="692"/>
      <c r="U85" s="692">
        <v>318194</v>
      </c>
      <c r="V85" s="692"/>
      <c r="W85" s="692"/>
      <c r="X85" s="692"/>
      <c r="Y85" s="692"/>
      <c r="Z85" s="692"/>
      <c r="AA85" s="693">
        <v>-27638</v>
      </c>
      <c r="AB85" s="694"/>
      <c r="AC85" s="694"/>
      <c r="AD85" s="694"/>
      <c r="AE85" s="694"/>
      <c r="AF85" s="694"/>
      <c r="AG85" s="695"/>
    </row>
    <row r="86" spans="1:33" s="605" customFormat="1" ht="13.5" customHeight="1">
      <c r="A86" s="631"/>
      <c r="B86" s="632"/>
      <c r="C86" s="632"/>
      <c r="D86" s="632"/>
      <c r="E86" s="632"/>
      <c r="F86" s="632"/>
      <c r="G86" s="708"/>
      <c r="H86" s="696"/>
      <c r="I86" s="697"/>
      <c r="J86" s="697"/>
      <c r="K86" s="697"/>
      <c r="L86" s="698"/>
      <c r="M86" s="698"/>
      <c r="N86" s="699" t="s">
        <v>186</v>
      </c>
      <c r="O86" s="700">
        <v>52.32</v>
      </c>
      <c r="P86" s="648"/>
      <c r="Q86" s="648"/>
      <c r="R86" s="648"/>
      <c r="S86" s="648"/>
      <c r="T86" s="648"/>
      <c r="U86" s="696"/>
      <c r="V86" s="697"/>
      <c r="W86" s="697"/>
      <c r="X86" s="703"/>
      <c r="Y86" s="703"/>
      <c r="Z86" s="704" t="s">
        <v>190</v>
      </c>
      <c r="AA86" s="705">
        <v>-8.6858960256900009</v>
      </c>
      <c r="AB86" s="706"/>
      <c r="AC86" s="706"/>
      <c r="AD86" s="706"/>
      <c r="AE86" s="706"/>
      <c r="AF86" s="706"/>
      <c r="AG86" s="707"/>
    </row>
    <row r="87" spans="1:33" s="605" customFormat="1" ht="18" customHeight="1">
      <c r="A87" s="687" t="s">
        <v>303</v>
      </c>
      <c r="B87" s="688"/>
      <c r="C87" s="688"/>
      <c r="D87" s="688"/>
      <c r="E87" s="688"/>
      <c r="F87" s="688"/>
      <c r="G87" s="689"/>
      <c r="H87" s="690">
        <v>650000</v>
      </c>
      <c r="I87" s="691"/>
      <c r="J87" s="691"/>
      <c r="K87" s="691"/>
      <c r="L87" s="692"/>
      <c r="M87" s="692"/>
      <c r="N87" s="692"/>
      <c r="O87" s="692">
        <v>500000</v>
      </c>
      <c r="P87" s="692"/>
      <c r="Q87" s="692"/>
      <c r="R87" s="692"/>
      <c r="S87" s="692"/>
      <c r="T87" s="692"/>
      <c r="U87" s="692">
        <v>300000</v>
      </c>
      <c r="V87" s="692"/>
      <c r="W87" s="692"/>
      <c r="X87" s="692"/>
      <c r="Y87" s="692"/>
      <c r="Z87" s="692"/>
      <c r="AA87" s="693">
        <v>200000</v>
      </c>
      <c r="AB87" s="694"/>
      <c r="AC87" s="694"/>
      <c r="AD87" s="694"/>
      <c r="AE87" s="694"/>
      <c r="AF87" s="694"/>
      <c r="AG87" s="695"/>
    </row>
    <row r="88" spans="1:33" s="605" customFormat="1" ht="13.5" customHeight="1">
      <c r="A88" s="718"/>
      <c r="B88" s="670"/>
      <c r="C88" s="670"/>
      <c r="D88" s="670"/>
      <c r="E88" s="670"/>
      <c r="F88" s="670"/>
      <c r="G88" s="719"/>
      <c r="H88" s="720"/>
      <c r="I88" s="720"/>
      <c r="J88" s="720"/>
      <c r="K88" s="720"/>
      <c r="L88" s="698"/>
      <c r="M88" s="698"/>
      <c r="N88" s="699" t="s">
        <v>186</v>
      </c>
      <c r="O88" s="700">
        <v>76.92</v>
      </c>
      <c r="P88" s="648"/>
      <c r="Q88" s="648"/>
      <c r="R88" s="648"/>
      <c r="S88" s="648"/>
      <c r="T88" s="648"/>
      <c r="U88" s="701"/>
      <c r="V88" s="702"/>
      <c r="W88" s="702"/>
      <c r="X88" s="703"/>
      <c r="Y88" s="703"/>
      <c r="Z88" s="704" t="s">
        <v>190</v>
      </c>
      <c r="AA88" s="705">
        <v>66.666666666666003</v>
      </c>
      <c r="AB88" s="706"/>
      <c r="AC88" s="706"/>
      <c r="AD88" s="706"/>
      <c r="AE88" s="706"/>
      <c r="AF88" s="706"/>
      <c r="AG88" s="707"/>
    </row>
    <row r="89" spans="1:33" s="605" customFormat="1" ht="18" customHeight="1">
      <c r="A89" s="687" t="s">
        <v>105</v>
      </c>
      <c r="B89" s="688"/>
      <c r="C89" s="688"/>
      <c r="D89" s="688"/>
      <c r="E89" s="688"/>
      <c r="F89" s="688"/>
      <c r="G89" s="689"/>
      <c r="H89" s="690">
        <v>10000</v>
      </c>
      <c r="I89" s="691"/>
      <c r="J89" s="691"/>
      <c r="K89" s="691"/>
      <c r="L89" s="692"/>
      <c r="M89" s="692"/>
      <c r="N89" s="692"/>
      <c r="O89" s="692">
        <v>0</v>
      </c>
      <c r="P89" s="692"/>
      <c r="Q89" s="692"/>
      <c r="R89" s="692"/>
      <c r="S89" s="692"/>
      <c r="T89" s="692"/>
      <c r="U89" s="692">
        <v>0</v>
      </c>
      <c r="V89" s="692"/>
      <c r="W89" s="692"/>
      <c r="X89" s="692"/>
      <c r="Y89" s="692"/>
      <c r="Z89" s="692"/>
      <c r="AA89" s="693">
        <v>0</v>
      </c>
      <c r="AB89" s="694"/>
      <c r="AC89" s="694"/>
      <c r="AD89" s="694"/>
      <c r="AE89" s="694"/>
      <c r="AF89" s="694"/>
      <c r="AG89" s="695"/>
    </row>
    <row r="90" spans="1:33" s="605" customFormat="1" ht="13.5" customHeight="1">
      <c r="A90" s="631"/>
      <c r="B90" s="632"/>
      <c r="C90" s="632"/>
      <c r="D90" s="632"/>
      <c r="E90" s="632"/>
      <c r="F90" s="632"/>
      <c r="G90" s="708"/>
      <c r="H90" s="696"/>
      <c r="I90" s="697"/>
      <c r="J90" s="697"/>
      <c r="K90" s="697"/>
      <c r="L90" s="698"/>
      <c r="M90" s="698"/>
      <c r="N90" s="699" t="s">
        <v>186</v>
      </c>
      <c r="O90" s="700">
        <v>0</v>
      </c>
      <c r="P90" s="648"/>
      <c r="Q90" s="648"/>
      <c r="R90" s="648"/>
      <c r="S90" s="648"/>
      <c r="T90" s="648"/>
      <c r="U90" s="696"/>
      <c r="V90" s="697"/>
      <c r="W90" s="697"/>
      <c r="X90" s="703"/>
      <c r="Y90" s="703"/>
      <c r="Z90" s="704" t="s">
        <v>190</v>
      </c>
      <c r="AA90" s="705">
        <v>0</v>
      </c>
      <c r="AB90" s="706"/>
      <c r="AC90" s="706"/>
      <c r="AD90" s="706"/>
      <c r="AE90" s="706"/>
      <c r="AF90" s="706"/>
      <c r="AG90" s="707"/>
    </row>
    <row r="91" spans="1:33" s="607" customFormat="1" ht="18" customHeight="1">
      <c r="A91" s="709" t="s">
        <v>93</v>
      </c>
      <c r="B91" s="710"/>
      <c r="C91" s="710"/>
      <c r="D91" s="710"/>
      <c r="E91" s="710"/>
      <c r="F91" s="710"/>
      <c r="G91" s="711"/>
      <c r="H91" s="712">
        <v>3350357</v>
      </c>
      <c r="I91" s="713"/>
      <c r="J91" s="713"/>
      <c r="K91" s="713"/>
      <c r="L91" s="714"/>
      <c r="M91" s="714"/>
      <c r="N91" s="714"/>
      <c r="O91" s="714">
        <v>2208327</v>
      </c>
      <c r="P91" s="714"/>
      <c r="Q91" s="714"/>
      <c r="R91" s="714"/>
      <c r="S91" s="714"/>
      <c r="T91" s="714"/>
      <c r="U91" s="714">
        <v>1997642</v>
      </c>
      <c r="V91" s="714"/>
      <c r="W91" s="714"/>
      <c r="X91" s="714"/>
      <c r="Y91" s="714"/>
      <c r="Z91" s="714"/>
      <c r="AA91" s="693">
        <v>210685</v>
      </c>
      <c r="AB91" s="694"/>
      <c r="AC91" s="694"/>
      <c r="AD91" s="694"/>
      <c r="AE91" s="694"/>
      <c r="AF91" s="694"/>
      <c r="AG91" s="695"/>
    </row>
    <row r="92" spans="1:33" s="605" customFormat="1" ht="13.5" customHeight="1">
      <c r="A92" s="631"/>
      <c r="B92" s="632"/>
      <c r="C92" s="632"/>
      <c r="D92" s="632"/>
      <c r="E92" s="632"/>
      <c r="F92" s="632"/>
      <c r="G92" s="708"/>
      <c r="H92" s="696"/>
      <c r="I92" s="697"/>
      <c r="J92" s="697"/>
      <c r="K92" s="697"/>
      <c r="L92" s="698"/>
      <c r="M92" s="698"/>
      <c r="N92" s="699" t="s">
        <v>186</v>
      </c>
      <c r="O92" s="700">
        <v>65.91</v>
      </c>
      <c r="P92" s="648"/>
      <c r="Q92" s="648"/>
      <c r="R92" s="648"/>
      <c r="S92" s="648"/>
      <c r="T92" s="648"/>
      <c r="U92" s="696"/>
      <c r="V92" s="697"/>
      <c r="W92" s="697"/>
      <c r="X92" s="703"/>
      <c r="Y92" s="703"/>
      <c r="Z92" s="704" t="s">
        <v>190</v>
      </c>
      <c r="AA92" s="705">
        <v>10.546684540999999</v>
      </c>
      <c r="AB92" s="706"/>
      <c r="AC92" s="706"/>
      <c r="AD92" s="706"/>
      <c r="AE92" s="706"/>
      <c r="AF92" s="706"/>
      <c r="AG92" s="707"/>
    </row>
    <row r="93" spans="1:33" s="605" customFormat="1">
      <c r="AG93" s="608" t="s">
        <v>216</v>
      </c>
    </row>
    <row r="94" spans="1:33" s="605" customFormat="1"/>
    <row r="95" spans="1:33" s="605" customFormat="1" ht="13.5" customHeight="1">
      <c r="A95" s="721" t="s">
        <v>356</v>
      </c>
      <c r="B95" s="721"/>
      <c r="C95" s="721"/>
      <c r="D95" s="721"/>
      <c r="E95" s="721"/>
      <c r="F95" s="721"/>
      <c r="G95" s="721"/>
      <c r="H95" s="721"/>
      <c r="I95" s="721"/>
      <c r="J95" s="721"/>
      <c r="K95" s="721"/>
      <c r="L95" s="721"/>
      <c r="M95" s="721"/>
      <c r="N95" s="721"/>
      <c r="O95" s="721"/>
      <c r="P95" s="721"/>
      <c r="Q95" s="721"/>
      <c r="R95" s="721"/>
      <c r="S95" s="721"/>
      <c r="T95" s="721"/>
      <c r="U95" s="721"/>
      <c r="V95" s="721"/>
      <c r="W95" s="721"/>
      <c r="X95" s="721"/>
      <c r="Y95" s="721"/>
      <c r="Z95" s="721"/>
      <c r="AA95" s="721"/>
      <c r="AB95" s="721"/>
      <c r="AC95" s="721"/>
      <c r="AD95" s="721"/>
      <c r="AE95" s="721"/>
      <c r="AF95" s="721"/>
      <c r="AG95" s="721"/>
    </row>
    <row r="96" spans="1:33" s="605" customFormat="1">
      <c r="A96" s="721"/>
      <c r="B96" s="721"/>
      <c r="C96" s="721"/>
      <c r="D96" s="721"/>
      <c r="E96" s="721"/>
      <c r="F96" s="721"/>
      <c r="G96" s="721"/>
      <c r="H96" s="721"/>
      <c r="I96" s="721"/>
      <c r="J96" s="721"/>
      <c r="K96" s="721"/>
      <c r="L96" s="721"/>
      <c r="M96" s="721"/>
      <c r="N96" s="721"/>
      <c r="O96" s="721"/>
      <c r="P96" s="721"/>
      <c r="Q96" s="721"/>
      <c r="R96" s="721"/>
      <c r="S96" s="721"/>
      <c r="T96" s="721"/>
      <c r="U96" s="721"/>
      <c r="V96" s="721"/>
      <c r="W96" s="721"/>
      <c r="X96" s="721"/>
      <c r="Y96" s="721"/>
      <c r="Z96" s="721"/>
      <c r="AA96" s="721"/>
      <c r="AB96" s="721"/>
      <c r="AC96" s="721"/>
      <c r="AD96" s="721"/>
      <c r="AE96" s="721"/>
      <c r="AF96" s="721"/>
      <c r="AG96" s="721"/>
    </row>
    <row r="97" spans="2:27" s="605" customFormat="1">
      <c r="C97" s="722" t="s">
        <v>217</v>
      </c>
      <c r="U97" s="723">
        <v>103686</v>
      </c>
      <c r="V97" s="723"/>
      <c r="W97" s="723"/>
      <c r="X97" s="723"/>
      <c r="Y97" s="723"/>
      <c r="Z97" s="723"/>
    </row>
    <row r="98" spans="2:27" s="605" customFormat="1">
      <c r="C98" s="722" t="s">
        <v>218</v>
      </c>
      <c r="U98" s="723">
        <v>417388</v>
      </c>
      <c r="V98" s="723"/>
      <c r="W98" s="723"/>
      <c r="X98" s="723"/>
      <c r="Y98" s="723"/>
      <c r="Z98" s="723"/>
    </row>
    <row r="99" spans="2:27" s="605" customFormat="1">
      <c r="C99" s="722" t="s">
        <v>219</v>
      </c>
      <c r="U99" s="723" t="s">
        <v>220</v>
      </c>
      <c r="V99" s="723"/>
      <c r="W99" s="723"/>
      <c r="X99" s="723"/>
      <c r="Y99" s="723"/>
      <c r="Z99" s="723"/>
    </row>
    <row r="100" spans="2:27" s="605" customFormat="1">
      <c r="C100" s="722" t="s">
        <v>221</v>
      </c>
      <c r="U100" s="723" t="s">
        <v>220</v>
      </c>
      <c r="V100" s="723"/>
      <c r="W100" s="723"/>
      <c r="X100" s="723"/>
      <c r="Y100" s="723"/>
      <c r="Z100" s="723"/>
    </row>
    <row r="101" spans="2:27" s="605" customFormat="1">
      <c r="C101" s="722" t="s">
        <v>222</v>
      </c>
      <c r="U101" s="723" t="s">
        <v>220</v>
      </c>
      <c r="V101" s="723"/>
      <c r="W101" s="723"/>
      <c r="X101" s="723"/>
      <c r="Y101" s="723"/>
      <c r="Z101" s="723"/>
    </row>
    <row r="102" spans="2:27" s="605" customFormat="1">
      <c r="C102" s="722" t="s">
        <v>223</v>
      </c>
      <c r="U102" s="723">
        <v>42024</v>
      </c>
      <c r="V102" s="723"/>
      <c r="W102" s="723"/>
      <c r="X102" s="723"/>
      <c r="Y102" s="723"/>
      <c r="Z102" s="723"/>
    </row>
    <row r="103" spans="2:27" s="605" customFormat="1">
      <c r="B103" s="724"/>
      <c r="C103" s="725" t="s">
        <v>224</v>
      </c>
      <c r="D103" s="725"/>
      <c r="E103" s="725"/>
      <c r="F103" s="725"/>
      <c r="G103" s="725"/>
      <c r="H103" s="725"/>
      <c r="I103" s="725"/>
      <c r="J103" s="725"/>
      <c r="K103" s="725"/>
      <c r="L103" s="725"/>
      <c r="M103" s="725"/>
      <c r="N103" s="725"/>
      <c r="O103" s="725"/>
      <c r="P103" s="725"/>
      <c r="Q103" s="725"/>
      <c r="R103" s="725"/>
      <c r="S103" s="725"/>
      <c r="T103" s="726">
        <v>563098</v>
      </c>
      <c r="U103" s="726"/>
      <c r="V103" s="726"/>
      <c r="W103" s="726"/>
      <c r="X103" s="726"/>
      <c r="Y103" s="726"/>
      <c r="Z103" s="726"/>
      <c r="AA103" s="724"/>
    </row>
    <row r="104" spans="2:27" s="605" customFormat="1">
      <c r="U104" s="727"/>
      <c r="V104" s="727"/>
      <c r="W104" s="727"/>
      <c r="X104" s="727"/>
      <c r="Y104" s="727"/>
      <c r="Z104" s="727"/>
    </row>
    <row r="105" spans="2:27" s="605" customFormat="1">
      <c r="B105" s="605" t="s">
        <v>237</v>
      </c>
    </row>
    <row r="106" spans="2:27" s="605" customFormat="1"/>
    <row r="107" spans="2:27" s="605" customFormat="1"/>
  </sheetData>
  <mergeCells count="199">
    <mergeCell ref="U100:Z100"/>
    <mergeCell ref="U101:Z101"/>
    <mergeCell ref="U102:Z102"/>
    <mergeCell ref="C103:S103"/>
    <mergeCell ref="T103:Z103"/>
    <mergeCell ref="O92:T92"/>
    <mergeCell ref="AA92:AG92"/>
    <mergeCell ref="A95:AG96"/>
    <mergeCell ref="U97:Z97"/>
    <mergeCell ref="U98:Z98"/>
    <mergeCell ref="U99:Z99"/>
    <mergeCell ref="O90:T90"/>
    <mergeCell ref="AA90:AG90"/>
    <mergeCell ref="A91:G91"/>
    <mergeCell ref="H91:N91"/>
    <mergeCell ref="O91:T91"/>
    <mergeCell ref="U91:Z91"/>
    <mergeCell ref="AA91:AG91"/>
    <mergeCell ref="O88:T88"/>
    <mergeCell ref="AA88:AG88"/>
    <mergeCell ref="A89:G89"/>
    <mergeCell ref="H89:N89"/>
    <mergeCell ref="O89:T89"/>
    <mergeCell ref="U89:Z89"/>
    <mergeCell ref="AA89:AG89"/>
    <mergeCell ref="O86:T86"/>
    <mergeCell ref="AA86:AG86"/>
    <mergeCell ref="A87:G87"/>
    <mergeCell ref="H87:N87"/>
    <mergeCell ref="O87:T87"/>
    <mergeCell ref="U87:Z87"/>
    <mergeCell ref="AA87:AG87"/>
    <mergeCell ref="O84:T84"/>
    <mergeCell ref="AA84:AG84"/>
    <mergeCell ref="A85:G85"/>
    <mergeCell ref="H85:N85"/>
    <mergeCell ref="O85:T85"/>
    <mergeCell ref="U85:Z85"/>
    <mergeCell ref="AA85:AG85"/>
    <mergeCell ref="O82:T82"/>
    <mergeCell ref="AA82:AG82"/>
    <mergeCell ref="A83:G83"/>
    <mergeCell ref="H83:N83"/>
    <mergeCell ref="O83:T83"/>
    <mergeCell ref="U83:Z83"/>
    <mergeCell ref="AA83:AG83"/>
    <mergeCell ref="A78:G80"/>
    <mergeCell ref="H78:N80"/>
    <mergeCell ref="O78:T80"/>
    <mergeCell ref="U78:Z80"/>
    <mergeCell ref="AA78:AG80"/>
    <mergeCell ref="A81:G81"/>
    <mergeCell ref="H81:N81"/>
    <mergeCell ref="O81:T81"/>
    <mergeCell ref="U81:Z81"/>
    <mergeCell ref="AA81:AG81"/>
    <mergeCell ref="A74:G74"/>
    <mergeCell ref="H74:N74"/>
    <mergeCell ref="O74:T74"/>
    <mergeCell ref="U74:Z74"/>
    <mergeCell ref="AA74:AG74"/>
    <mergeCell ref="O75:T75"/>
    <mergeCell ref="AA75:AG75"/>
    <mergeCell ref="A72:G72"/>
    <mergeCell ref="H72:N72"/>
    <mergeCell ref="O72:T72"/>
    <mergeCell ref="U72:Z72"/>
    <mergeCell ref="AA72:AG72"/>
    <mergeCell ref="O73:T73"/>
    <mergeCell ref="AA73:AG73"/>
    <mergeCell ref="A70:G70"/>
    <mergeCell ref="H70:N70"/>
    <mergeCell ref="O70:T70"/>
    <mergeCell ref="U70:Z70"/>
    <mergeCell ref="AA70:AG70"/>
    <mergeCell ref="O71:T71"/>
    <mergeCell ref="AA71:AG71"/>
    <mergeCell ref="A68:G68"/>
    <mergeCell ref="H68:N68"/>
    <mergeCell ref="O68:T68"/>
    <mergeCell ref="U68:Z68"/>
    <mergeCell ref="AA68:AG68"/>
    <mergeCell ref="O69:T69"/>
    <mergeCell ref="AA69:AG69"/>
    <mergeCell ref="A66:G66"/>
    <mergeCell ref="H66:N66"/>
    <mergeCell ref="O66:T66"/>
    <mergeCell ref="U66:Z66"/>
    <mergeCell ref="AA66:AG66"/>
    <mergeCell ref="O67:T67"/>
    <mergeCell ref="AA67:AG67"/>
    <mergeCell ref="A64:G64"/>
    <mergeCell ref="H64:N64"/>
    <mergeCell ref="O64:T64"/>
    <mergeCell ref="U64:Z64"/>
    <mergeCell ref="AA64:AG64"/>
    <mergeCell ref="O65:T65"/>
    <mergeCell ref="AA65:AG65"/>
    <mergeCell ref="O39:T39"/>
    <mergeCell ref="AA39:AG39"/>
    <mergeCell ref="A56:AG56"/>
    <mergeCell ref="A61:G63"/>
    <mergeCell ref="H61:N63"/>
    <mergeCell ref="O61:T63"/>
    <mergeCell ref="U61:Z63"/>
    <mergeCell ref="AA61:AG63"/>
    <mergeCell ref="O37:T37"/>
    <mergeCell ref="AA37:AG37"/>
    <mergeCell ref="A38:G38"/>
    <mergeCell ref="H38:N38"/>
    <mergeCell ref="O38:T38"/>
    <mergeCell ref="U38:Z38"/>
    <mergeCell ref="AA38:AG38"/>
    <mergeCell ref="O35:T35"/>
    <mergeCell ref="AA35:AG35"/>
    <mergeCell ref="A36:G36"/>
    <mergeCell ref="H36:N36"/>
    <mergeCell ref="O36:T36"/>
    <mergeCell ref="U36:Z36"/>
    <mergeCell ref="AA36:AG36"/>
    <mergeCell ref="O33:T33"/>
    <mergeCell ref="AA33:AG33"/>
    <mergeCell ref="A34:G34"/>
    <mergeCell ref="H34:N34"/>
    <mergeCell ref="O34:T34"/>
    <mergeCell ref="U34:Z34"/>
    <mergeCell ref="AA34:AG34"/>
    <mergeCell ref="O31:T31"/>
    <mergeCell ref="AA31:AG31"/>
    <mergeCell ref="A32:G32"/>
    <mergeCell ref="H32:N32"/>
    <mergeCell ref="O32:T32"/>
    <mergeCell ref="U32:Z32"/>
    <mergeCell ref="AA32:AG32"/>
    <mergeCell ref="O29:T29"/>
    <mergeCell ref="AA29:AG29"/>
    <mergeCell ref="A30:G30"/>
    <mergeCell ref="H30:N30"/>
    <mergeCell ref="O30:T30"/>
    <mergeCell ref="U30:Z30"/>
    <mergeCell ref="AA30:AG30"/>
    <mergeCell ref="O27:T27"/>
    <mergeCell ref="AA27:AG27"/>
    <mergeCell ref="A28:G28"/>
    <mergeCell ref="H28:N28"/>
    <mergeCell ref="O28:T28"/>
    <mergeCell ref="U28:Z28"/>
    <mergeCell ref="AA28:AG28"/>
    <mergeCell ref="O25:T25"/>
    <mergeCell ref="AA25:AG25"/>
    <mergeCell ref="A26:G26"/>
    <mergeCell ref="H26:N26"/>
    <mergeCell ref="O26:T26"/>
    <mergeCell ref="U26:Z26"/>
    <mergeCell ref="AA26:AG26"/>
    <mergeCell ref="O23:T23"/>
    <mergeCell ref="AA23:AG23"/>
    <mergeCell ref="A24:G24"/>
    <mergeCell ref="H24:N24"/>
    <mergeCell ref="O24:T24"/>
    <mergeCell ref="U24:Z24"/>
    <mergeCell ref="AA24:AG24"/>
    <mergeCell ref="A19:G21"/>
    <mergeCell ref="H19:N21"/>
    <mergeCell ref="O19:T21"/>
    <mergeCell ref="U19:Z21"/>
    <mergeCell ref="AA19:AG21"/>
    <mergeCell ref="A22:G22"/>
    <mergeCell ref="H22:N22"/>
    <mergeCell ref="O22:T22"/>
    <mergeCell ref="U22:Z22"/>
    <mergeCell ref="AA22:AG22"/>
    <mergeCell ref="A15:G15"/>
    <mergeCell ref="H15:N15"/>
    <mergeCell ref="O15:T15"/>
    <mergeCell ref="U15:Z15"/>
    <mergeCell ref="AA15:AG15"/>
    <mergeCell ref="O16:T16"/>
    <mergeCell ref="AA16:AG16"/>
    <mergeCell ref="A13:G13"/>
    <mergeCell ref="H13:N13"/>
    <mergeCell ref="O13:T13"/>
    <mergeCell ref="U13:Z13"/>
    <mergeCell ref="AA13:AG13"/>
    <mergeCell ref="O14:T14"/>
    <mergeCell ref="AA14:AG14"/>
    <mergeCell ref="A11:G11"/>
    <mergeCell ref="H11:N11"/>
    <mergeCell ref="O11:T11"/>
    <mergeCell ref="U11:Z11"/>
    <mergeCell ref="AA11:AG11"/>
    <mergeCell ref="O12:T12"/>
    <mergeCell ref="AA12:AG12"/>
    <mergeCell ref="A3:AG3"/>
    <mergeCell ref="A8:G10"/>
    <mergeCell ref="H8:N10"/>
    <mergeCell ref="O8:T10"/>
    <mergeCell ref="U8:Z10"/>
    <mergeCell ref="AA8:AG10"/>
  </mergeCells>
  <phoneticPr fontId="20"/>
  <printOptions horizontalCentered="1"/>
  <pageMargins left="0.70866141732283472" right="0.70866141732283472" top="0.74803149606299213" bottom="0.74803149606299213" header="0.31496062992125984" footer="0.31496062992125984"/>
  <pageSetup paperSize="9" firstPageNumber="2" orientation="portrait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172"/>
  <sheetViews>
    <sheetView showGridLines="0" view="pageBreakPreview" zoomScale="98" zoomScaleNormal="100" zoomScaleSheetLayoutView="98" workbookViewId="0">
      <selection activeCell="AC6" sqref="AC6"/>
    </sheetView>
  </sheetViews>
  <sheetFormatPr defaultColWidth="9" defaultRowHeight="13"/>
  <cols>
    <col min="1" max="33" width="2.6328125" style="605" customWidth="1"/>
    <col min="34" max="34" width="2.26953125" style="605" customWidth="1"/>
    <col min="35" max="37" width="2.6328125" style="605" customWidth="1"/>
    <col min="38" max="256" width="9" style="605"/>
    <col min="257" max="289" width="2.6328125" style="605" customWidth="1"/>
    <col min="290" max="290" width="2.26953125" style="605" customWidth="1"/>
    <col min="291" max="293" width="2.6328125" style="605" customWidth="1"/>
    <col min="294" max="512" width="9" style="605"/>
    <col min="513" max="545" width="2.6328125" style="605" customWidth="1"/>
    <col min="546" max="546" width="2.26953125" style="605" customWidth="1"/>
    <col min="547" max="549" width="2.6328125" style="605" customWidth="1"/>
    <col min="550" max="768" width="9" style="605"/>
    <col min="769" max="801" width="2.6328125" style="605" customWidth="1"/>
    <col min="802" max="802" width="2.26953125" style="605" customWidth="1"/>
    <col min="803" max="805" width="2.6328125" style="605" customWidth="1"/>
    <col min="806" max="1024" width="9" style="605"/>
    <col min="1025" max="1057" width="2.6328125" style="605" customWidth="1"/>
    <col min="1058" max="1058" width="2.26953125" style="605" customWidth="1"/>
    <col min="1059" max="1061" width="2.6328125" style="605" customWidth="1"/>
    <col min="1062" max="1280" width="9" style="605"/>
    <col min="1281" max="1313" width="2.6328125" style="605" customWidth="1"/>
    <col min="1314" max="1314" width="2.26953125" style="605" customWidth="1"/>
    <col min="1315" max="1317" width="2.6328125" style="605" customWidth="1"/>
    <col min="1318" max="1536" width="9" style="605"/>
    <col min="1537" max="1569" width="2.6328125" style="605" customWidth="1"/>
    <col min="1570" max="1570" width="2.26953125" style="605" customWidth="1"/>
    <col min="1571" max="1573" width="2.6328125" style="605" customWidth="1"/>
    <col min="1574" max="1792" width="9" style="605"/>
    <col min="1793" max="1825" width="2.6328125" style="605" customWidth="1"/>
    <col min="1826" max="1826" width="2.26953125" style="605" customWidth="1"/>
    <col min="1827" max="1829" width="2.6328125" style="605" customWidth="1"/>
    <col min="1830" max="2048" width="9" style="605"/>
    <col min="2049" max="2081" width="2.6328125" style="605" customWidth="1"/>
    <col min="2082" max="2082" width="2.26953125" style="605" customWidth="1"/>
    <col min="2083" max="2085" width="2.6328125" style="605" customWidth="1"/>
    <col min="2086" max="2304" width="9" style="605"/>
    <col min="2305" max="2337" width="2.6328125" style="605" customWidth="1"/>
    <col min="2338" max="2338" width="2.26953125" style="605" customWidth="1"/>
    <col min="2339" max="2341" width="2.6328125" style="605" customWidth="1"/>
    <col min="2342" max="2560" width="9" style="605"/>
    <col min="2561" max="2593" width="2.6328125" style="605" customWidth="1"/>
    <col min="2594" max="2594" width="2.26953125" style="605" customWidth="1"/>
    <col min="2595" max="2597" width="2.6328125" style="605" customWidth="1"/>
    <col min="2598" max="2816" width="9" style="605"/>
    <col min="2817" max="2849" width="2.6328125" style="605" customWidth="1"/>
    <col min="2850" max="2850" width="2.26953125" style="605" customWidth="1"/>
    <col min="2851" max="2853" width="2.6328125" style="605" customWidth="1"/>
    <col min="2854" max="3072" width="9" style="605"/>
    <col min="3073" max="3105" width="2.6328125" style="605" customWidth="1"/>
    <col min="3106" max="3106" width="2.26953125" style="605" customWidth="1"/>
    <col min="3107" max="3109" width="2.6328125" style="605" customWidth="1"/>
    <col min="3110" max="3328" width="9" style="605"/>
    <col min="3329" max="3361" width="2.6328125" style="605" customWidth="1"/>
    <col min="3362" max="3362" width="2.26953125" style="605" customWidth="1"/>
    <col min="3363" max="3365" width="2.6328125" style="605" customWidth="1"/>
    <col min="3366" max="3584" width="9" style="605"/>
    <col min="3585" max="3617" width="2.6328125" style="605" customWidth="1"/>
    <col min="3618" max="3618" width="2.26953125" style="605" customWidth="1"/>
    <col min="3619" max="3621" width="2.6328125" style="605" customWidth="1"/>
    <col min="3622" max="3840" width="9" style="605"/>
    <col min="3841" max="3873" width="2.6328125" style="605" customWidth="1"/>
    <col min="3874" max="3874" width="2.26953125" style="605" customWidth="1"/>
    <col min="3875" max="3877" width="2.6328125" style="605" customWidth="1"/>
    <col min="3878" max="4096" width="9" style="605"/>
    <col min="4097" max="4129" width="2.6328125" style="605" customWidth="1"/>
    <col min="4130" max="4130" width="2.26953125" style="605" customWidth="1"/>
    <col min="4131" max="4133" width="2.6328125" style="605" customWidth="1"/>
    <col min="4134" max="4352" width="9" style="605"/>
    <col min="4353" max="4385" width="2.6328125" style="605" customWidth="1"/>
    <col min="4386" max="4386" width="2.26953125" style="605" customWidth="1"/>
    <col min="4387" max="4389" width="2.6328125" style="605" customWidth="1"/>
    <col min="4390" max="4608" width="9" style="605"/>
    <col min="4609" max="4641" width="2.6328125" style="605" customWidth="1"/>
    <col min="4642" max="4642" width="2.26953125" style="605" customWidth="1"/>
    <col min="4643" max="4645" width="2.6328125" style="605" customWidth="1"/>
    <col min="4646" max="4864" width="9" style="605"/>
    <col min="4865" max="4897" width="2.6328125" style="605" customWidth="1"/>
    <col min="4898" max="4898" width="2.26953125" style="605" customWidth="1"/>
    <col min="4899" max="4901" width="2.6328125" style="605" customWidth="1"/>
    <col min="4902" max="5120" width="9" style="605"/>
    <col min="5121" max="5153" width="2.6328125" style="605" customWidth="1"/>
    <col min="5154" max="5154" width="2.26953125" style="605" customWidth="1"/>
    <col min="5155" max="5157" width="2.6328125" style="605" customWidth="1"/>
    <col min="5158" max="5376" width="9" style="605"/>
    <col min="5377" max="5409" width="2.6328125" style="605" customWidth="1"/>
    <col min="5410" max="5410" width="2.26953125" style="605" customWidth="1"/>
    <col min="5411" max="5413" width="2.6328125" style="605" customWidth="1"/>
    <col min="5414" max="5632" width="9" style="605"/>
    <col min="5633" max="5665" width="2.6328125" style="605" customWidth="1"/>
    <col min="5666" max="5666" width="2.26953125" style="605" customWidth="1"/>
    <col min="5667" max="5669" width="2.6328125" style="605" customWidth="1"/>
    <col min="5670" max="5888" width="9" style="605"/>
    <col min="5889" max="5921" width="2.6328125" style="605" customWidth="1"/>
    <col min="5922" max="5922" width="2.26953125" style="605" customWidth="1"/>
    <col min="5923" max="5925" width="2.6328125" style="605" customWidth="1"/>
    <col min="5926" max="6144" width="9" style="605"/>
    <col min="6145" max="6177" width="2.6328125" style="605" customWidth="1"/>
    <col min="6178" max="6178" width="2.26953125" style="605" customWidth="1"/>
    <col min="6179" max="6181" width="2.6328125" style="605" customWidth="1"/>
    <col min="6182" max="6400" width="9" style="605"/>
    <col min="6401" max="6433" width="2.6328125" style="605" customWidth="1"/>
    <col min="6434" max="6434" width="2.26953125" style="605" customWidth="1"/>
    <col min="6435" max="6437" width="2.6328125" style="605" customWidth="1"/>
    <col min="6438" max="6656" width="9" style="605"/>
    <col min="6657" max="6689" width="2.6328125" style="605" customWidth="1"/>
    <col min="6690" max="6690" width="2.26953125" style="605" customWidth="1"/>
    <col min="6691" max="6693" width="2.6328125" style="605" customWidth="1"/>
    <col min="6694" max="6912" width="9" style="605"/>
    <col min="6913" max="6945" width="2.6328125" style="605" customWidth="1"/>
    <col min="6946" max="6946" width="2.26953125" style="605" customWidth="1"/>
    <col min="6947" max="6949" width="2.6328125" style="605" customWidth="1"/>
    <col min="6950" max="7168" width="9" style="605"/>
    <col min="7169" max="7201" width="2.6328125" style="605" customWidth="1"/>
    <col min="7202" max="7202" width="2.26953125" style="605" customWidth="1"/>
    <col min="7203" max="7205" width="2.6328125" style="605" customWidth="1"/>
    <col min="7206" max="7424" width="9" style="605"/>
    <col min="7425" max="7457" width="2.6328125" style="605" customWidth="1"/>
    <col min="7458" max="7458" width="2.26953125" style="605" customWidth="1"/>
    <col min="7459" max="7461" width="2.6328125" style="605" customWidth="1"/>
    <col min="7462" max="7680" width="9" style="605"/>
    <col min="7681" max="7713" width="2.6328125" style="605" customWidth="1"/>
    <col min="7714" max="7714" width="2.26953125" style="605" customWidth="1"/>
    <col min="7715" max="7717" width="2.6328125" style="605" customWidth="1"/>
    <col min="7718" max="7936" width="9" style="605"/>
    <col min="7937" max="7969" width="2.6328125" style="605" customWidth="1"/>
    <col min="7970" max="7970" width="2.26953125" style="605" customWidth="1"/>
    <col min="7971" max="7973" width="2.6328125" style="605" customWidth="1"/>
    <col min="7974" max="8192" width="9" style="605"/>
    <col min="8193" max="8225" width="2.6328125" style="605" customWidth="1"/>
    <col min="8226" max="8226" width="2.26953125" style="605" customWidth="1"/>
    <col min="8227" max="8229" width="2.6328125" style="605" customWidth="1"/>
    <col min="8230" max="8448" width="9" style="605"/>
    <col min="8449" max="8481" width="2.6328125" style="605" customWidth="1"/>
    <col min="8482" max="8482" width="2.26953125" style="605" customWidth="1"/>
    <col min="8483" max="8485" width="2.6328125" style="605" customWidth="1"/>
    <col min="8486" max="8704" width="9" style="605"/>
    <col min="8705" max="8737" width="2.6328125" style="605" customWidth="1"/>
    <col min="8738" max="8738" width="2.26953125" style="605" customWidth="1"/>
    <col min="8739" max="8741" width="2.6328125" style="605" customWidth="1"/>
    <col min="8742" max="8960" width="9" style="605"/>
    <col min="8961" max="8993" width="2.6328125" style="605" customWidth="1"/>
    <col min="8994" max="8994" width="2.26953125" style="605" customWidth="1"/>
    <col min="8995" max="8997" width="2.6328125" style="605" customWidth="1"/>
    <col min="8998" max="9216" width="9" style="605"/>
    <col min="9217" max="9249" width="2.6328125" style="605" customWidth="1"/>
    <col min="9250" max="9250" width="2.26953125" style="605" customWidth="1"/>
    <col min="9251" max="9253" width="2.6328125" style="605" customWidth="1"/>
    <col min="9254" max="9472" width="9" style="605"/>
    <col min="9473" max="9505" width="2.6328125" style="605" customWidth="1"/>
    <col min="9506" max="9506" width="2.26953125" style="605" customWidth="1"/>
    <col min="9507" max="9509" width="2.6328125" style="605" customWidth="1"/>
    <col min="9510" max="9728" width="9" style="605"/>
    <col min="9729" max="9761" width="2.6328125" style="605" customWidth="1"/>
    <col min="9762" max="9762" width="2.26953125" style="605" customWidth="1"/>
    <col min="9763" max="9765" width="2.6328125" style="605" customWidth="1"/>
    <col min="9766" max="9984" width="9" style="605"/>
    <col min="9985" max="10017" width="2.6328125" style="605" customWidth="1"/>
    <col min="10018" max="10018" width="2.26953125" style="605" customWidth="1"/>
    <col min="10019" max="10021" width="2.6328125" style="605" customWidth="1"/>
    <col min="10022" max="10240" width="9" style="605"/>
    <col min="10241" max="10273" width="2.6328125" style="605" customWidth="1"/>
    <col min="10274" max="10274" width="2.26953125" style="605" customWidth="1"/>
    <col min="10275" max="10277" width="2.6328125" style="605" customWidth="1"/>
    <col min="10278" max="10496" width="9" style="605"/>
    <col min="10497" max="10529" width="2.6328125" style="605" customWidth="1"/>
    <col min="10530" max="10530" width="2.26953125" style="605" customWidth="1"/>
    <col min="10531" max="10533" width="2.6328125" style="605" customWidth="1"/>
    <col min="10534" max="10752" width="9" style="605"/>
    <col min="10753" max="10785" width="2.6328125" style="605" customWidth="1"/>
    <col min="10786" max="10786" width="2.26953125" style="605" customWidth="1"/>
    <col min="10787" max="10789" width="2.6328125" style="605" customWidth="1"/>
    <col min="10790" max="11008" width="9" style="605"/>
    <col min="11009" max="11041" width="2.6328125" style="605" customWidth="1"/>
    <col min="11042" max="11042" width="2.26953125" style="605" customWidth="1"/>
    <col min="11043" max="11045" width="2.6328125" style="605" customWidth="1"/>
    <col min="11046" max="11264" width="9" style="605"/>
    <col min="11265" max="11297" width="2.6328125" style="605" customWidth="1"/>
    <col min="11298" max="11298" width="2.26953125" style="605" customWidth="1"/>
    <col min="11299" max="11301" width="2.6328125" style="605" customWidth="1"/>
    <col min="11302" max="11520" width="9" style="605"/>
    <col min="11521" max="11553" width="2.6328125" style="605" customWidth="1"/>
    <col min="11554" max="11554" width="2.26953125" style="605" customWidth="1"/>
    <col min="11555" max="11557" width="2.6328125" style="605" customWidth="1"/>
    <col min="11558" max="11776" width="9" style="605"/>
    <col min="11777" max="11809" width="2.6328125" style="605" customWidth="1"/>
    <col min="11810" max="11810" width="2.26953125" style="605" customWidth="1"/>
    <col min="11811" max="11813" width="2.6328125" style="605" customWidth="1"/>
    <col min="11814" max="12032" width="9" style="605"/>
    <col min="12033" max="12065" width="2.6328125" style="605" customWidth="1"/>
    <col min="12066" max="12066" width="2.26953125" style="605" customWidth="1"/>
    <col min="12067" max="12069" width="2.6328125" style="605" customWidth="1"/>
    <col min="12070" max="12288" width="9" style="605"/>
    <col min="12289" max="12321" width="2.6328125" style="605" customWidth="1"/>
    <col min="12322" max="12322" width="2.26953125" style="605" customWidth="1"/>
    <col min="12323" max="12325" width="2.6328125" style="605" customWidth="1"/>
    <col min="12326" max="12544" width="9" style="605"/>
    <col min="12545" max="12577" width="2.6328125" style="605" customWidth="1"/>
    <col min="12578" max="12578" width="2.26953125" style="605" customWidth="1"/>
    <col min="12579" max="12581" width="2.6328125" style="605" customWidth="1"/>
    <col min="12582" max="12800" width="9" style="605"/>
    <col min="12801" max="12833" width="2.6328125" style="605" customWidth="1"/>
    <col min="12834" max="12834" width="2.26953125" style="605" customWidth="1"/>
    <col min="12835" max="12837" width="2.6328125" style="605" customWidth="1"/>
    <col min="12838" max="13056" width="9" style="605"/>
    <col min="13057" max="13089" width="2.6328125" style="605" customWidth="1"/>
    <col min="13090" max="13090" width="2.26953125" style="605" customWidth="1"/>
    <col min="13091" max="13093" width="2.6328125" style="605" customWidth="1"/>
    <col min="13094" max="13312" width="9" style="605"/>
    <col min="13313" max="13345" width="2.6328125" style="605" customWidth="1"/>
    <col min="13346" max="13346" width="2.26953125" style="605" customWidth="1"/>
    <col min="13347" max="13349" width="2.6328125" style="605" customWidth="1"/>
    <col min="13350" max="13568" width="9" style="605"/>
    <col min="13569" max="13601" width="2.6328125" style="605" customWidth="1"/>
    <col min="13602" max="13602" width="2.26953125" style="605" customWidth="1"/>
    <col min="13603" max="13605" width="2.6328125" style="605" customWidth="1"/>
    <col min="13606" max="13824" width="9" style="605"/>
    <col min="13825" max="13857" width="2.6328125" style="605" customWidth="1"/>
    <col min="13858" max="13858" width="2.26953125" style="605" customWidth="1"/>
    <col min="13859" max="13861" width="2.6328125" style="605" customWidth="1"/>
    <col min="13862" max="14080" width="9" style="605"/>
    <col min="14081" max="14113" width="2.6328125" style="605" customWidth="1"/>
    <col min="14114" max="14114" width="2.26953125" style="605" customWidth="1"/>
    <col min="14115" max="14117" width="2.6328125" style="605" customWidth="1"/>
    <col min="14118" max="14336" width="9" style="605"/>
    <col min="14337" max="14369" width="2.6328125" style="605" customWidth="1"/>
    <col min="14370" max="14370" width="2.26953125" style="605" customWidth="1"/>
    <col min="14371" max="14373" width="2.6328125" style="605" customWidth="1"/>
    <col min="14374" max="14592" width="9" style="605"/>
    <col min="14593" max="14625" width="2.6328125" style="605" customWidth="1"/>
    <col min="14626" max="14626" width="2.26953125" style="605" customWidth="1"/>
    <col min="14627" max="14629" width="2.6328125" style="605" customWidth="1"/>
    <col min="14630" max="14848" width="9" style="605"/>
    <col min="14849" max="14881" width="2.6328125" style="605" customWidth="1"/>
    <col min="14882" max="14882" width="2.26953125" style="605" customWidth="1"/>
    <col min="14883" max="14885" width="2.6328125" style="605" customWidth="1"/>
    <col min="14886" max="15104" width="9" style="605"/>
    <col min="15105" max="15137" width="2.6328125" style="605" customWidth="1"/>
    <col min="15138" max="15138" width="2.26953125" style="605" customWidth="1"/>
    <col min="15139" max="15141" width="2.6328125" style="605" customWidth="1"/>
    <col min="15142" max="15360" width="9" style="605"/>
    <col min="15361" max="15393" width="2.6328125" style="605" customWidth="1"/>
    <col min="15394" max="15394" width="2.26953125" style="605" customWidth="1"/>
    <col min="15395" max="15397" width="2.6328125" style="605" customWidth="1"/>
    <col min="15398" max="15616" width="9" style="605"/>
    <col min="15617" max="15649" width="2.6328125" style="605" customWidth="1"/>
    <col min="15650" max="15650" width="2.26953125" style="605" customWidth="1"/>
    <col min="15651" max="15653" width="2.6328125" style="605" customWidth="1"/>
    <col min="15654" max="15872" width="9" style="605"/>
    <col min="15873" max="15905" width="2.6328125" style="605" customWidth="1"/>
    <col min="15906" max="15906" width="2.26953125" style="605" customWidth="1"/>
    <col min="15907" max="15909" width="2.6328125" style="605" customWidth="1"/>
    <col min="15910" max="16128" width="9" style="605"/>
    <col min="16129" max="16161" width="2.6328125" style="605" customWidth="1"/>
    <col min="16162" max="16162" width="2.26953125" style="605" customWidth="1"/>
    <col min="16163" max="16165" width="2.6328125" style="605" customWidth="1"/>
    <col min="16166" max="16384" width="9" style="605"/>
  </cols>
  <sheetData>
    <row r="1" spans="1:31" s="413" customFormat="1" ht="16.5">
      <c r="A1" s="412" t="s">
        <v>293</v>
      </c>
    </row>
    <row r="2" spans="1:31" s="413" customFormat="1"/>
    <row r="3" spans="1:31" s="413" customFormat="1" ht="14">
      <c r="A3" s="414" t="s">
        <v>357</v>
      </c>
    </row>
    <row r="4" spans="1:31" s="605" customFormat="1">
      <c r="A4" s="607" t="s">
        <v>226</v>
      </c>
    </row>
    <row r="5" spans="1:31" s="605" customFormat="1">
      <c r="A5" s="607"/>
      <c r="C5" s="605" t="s">
        <v>227</v>
      </c>
    </row>
    <row r="6" spans="1:31" s="605" customFormat="1" ht="13.5" customHeight="1">
      <c r="A6" s="607"/>
      <c r="D6" s="728" t="s">
        <v>228</v>
      </c>
      <c r="E6" s="729"/>
      <c r="F6" s="729"/>
      <c r="G6" s="729"/>
      <c r="H6" s="729"/>
      <c r="I6" s="729"/>
      <c r="J6" s="729"/>
      <c r="K6" s="729"/>
      <c r="L6" s="729"/>
      <c r="M6" s="729"/>
      <c r="N6" s="729"/>
      <c r="O6" s="692">
        <v>1950035</v>
      </c>
      <c r="P6" s="692"/>
      <c r="Q6" s="692"/>
      <c r="R6" s="692"/>
      <c r="S6" s="692"/>
      <c r="T6" s="692"/>
      <c r="U6" s="730"/>
      <c r="V6" s="731"/>
    </row>
    <row r="7" spans="1:31" s="605" customFormat="1" ht="13.5" customHeight="1">
      <c r="A7" s="607"/>
      <c r="D7" s="732" t="s">
        <v>229</v>
      </c>
      <c r="E7" s="733"/>
      <c r="F7" s="733"/>
      <c r="G7" s="733"/>
      <c r="H7" s="733"/>
      <c r="I7" s="733"/>
      <c r="J7" s="733"/>
      <c r="K7" s="733"/>
      <c r="L7" s="733"/>
      <c r="M7" s="733"/>
      <c r="N7" s="733"/>
      <c r="O7" s="734">
        <v>2012750</v>
      </c>
      <c r="P7" s="734"/>
      <c r="Q7" s="734"/>
      <c r="R7" s="734"/>
      <c r="S7" s="734"/>
      <c r="T7" s="734"/>
      <c r="U7" s="735"/>
      <c r="V7" s="736"/>
    </row>
    <row r="8" spans="1:31" s="605" customFormat="1" ht="13.5" customHeight="1">
      <c r="A8" s="607"/>
      <c r="D8" s="737" t="s">
        <v>230</v>
      </c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734">
        <v>52286</v>
      </c>
      <c r="P8" s="734"/>
      <c r="Q8" s="734"/>
      <c r="R8" s="734"/>
      <c r="S8" s="734"/>
      <c r="T8" s="734"/>
      <c r="U8" s="735"/>
    </row>
    <row r="9" spans="1:31" s="605" customFormat="1" ht="13.5" customHeight="1">
      <c r="A9" s="607"/>
      <c r="D9" s="739" t="s">
        <v>231</v>
      </c>
      <c r="E9" s="740"/>
      <c r="F9" s="740"/>
      <c r="G9" s="740"/>
      <c r="H9" s="740"/>
      <c r="I9" s="740"/>
      <c r="J9" s="740"/>
      <c r="K9" s="740"/>
      <c r="L9" s="740"/>
      <c r="M9" s="740"/>
      <c r="N9" s="740"/>
      <c r="O9" s="741">
        <v>-115001</v>
      </c>
      <c r="P9" s="741"/>
      <c r="Q9" s="741"/>
      <c r="R9" s="741"/>
      <c r="S9" s="741"/>
      <c r="T9" s="741"/>
      <c r="U9" s="742"/>
      <c r="V9" s="736"/>
    </row>
    <row r="10" spans="1:31" s="605" customFormat="1">
      <c r="A10" s="607"/>
    </row>
    <row r="11" spans="1:31" s="605" customFormat="1" ht="18" customHeight="1">
      <c r="A11" s="607"/>
      <c r="B11" s="605" t="s">
        <v>192</v>
      </c>
      <c r="I11" s="743" t="s">
        <v>358</v>
      </c>
      <c r="J11" s="743"/>
      <c r="K11" s="743"/>
      <c r="L11" s="743"/>
      <c r="M11" s="743"/>
      <c r="N11" s="743"/>
      <c r="O11" s="743"/>
      <c r="P11" s="743"/>
      <c r="Q11" s="743"/>
      <c r="R11" s="743"/>
      <c r="S11" s="743"/>
      <c r="T11" s="743"/>
      <c r="U11" s="743"/>
      <c r="V11" s="743"/>
      <c r="W11" s="743"/>
      <c r="X11" s="743"/>
      <c r="Y11" s="743"/>
      <c r="Z11" s="743"/>
    </row>
    <row r="12" spans="1:31" s="605" customFormat="1">
      <c r="AE12" s="671" t="s">
        <v>193</v>
      </c>
    </row>
    <row r="13" spans="1:31" s="605" customFormat="1"/>
    <row r="14" spans="1:31" s="605" customFormat="1"/>
    <row r="15" spans="1:31" s="605" customFormat="1"/>
    <row r="16" spans="1:31" s="605" customFormat="1"/>
    <row r="17" s="605" customFormat="1"/>
    <row r="18" s="605" customFormat="1"/>
    <row r="19" s="605" customFormat="1"/>
    <row r="20" s="605" customFormat="1"/>
    <row r="21" s="605" customFormat="1"/>
    <row r="22" s="605" customFormat="1"/>
    <row r="23" s="605" customFormat="1"/>
    <row r="24" s="605" customFormat="1"/>
    <row r="25" s="605" customFormat="1"/>
    <row r="26" s="605" customFormat="1"/>
    <row r="27" s="605" customFormat="1"/>
    <row r="28" s="605" customFormat="1"/>
    <row r="29" s="605" customFormat="1"/>
    <row r="30" s="605" customFormat="1"/>
    <row r="31" s="605" customFormat="1"/>
    <row r="32" s="605" customFormat="1" ht="9.75" customHeight="1"/>
    <row r="33" spans="1:31" s="605" customFormat="1" ht="9.75" customHeight="1"/>
    <row r="34" spans="1:31" s="605" customFormat="1" ht="18" customHeight="1">
      <c r="A34" s="607"/>
      <c r="B34" s="605" t="s">
        <v>201</v>
      </c>
      <c r="I34" s="743" t="s">
        <v>359</v>
      </c>
      <c r="J34" s="743"/>
      <c r="K34" s="743"/>
      <c r="L34" s="743"/>
      <c r="M34" s="743"/>
      <c r="N34" s="743"/>
      <c r="O34" s="743"/>
      <c r="P34" s="743"/>
      <c r="Q34" s="743"/>
      <c r="R34" s="743"/>
      <c r="S34" s="743"/>
      <c r="T34" s="743"/>
      <c r="U34" s="743"/>
      <c r="V34" s="743"/>
      <c r="W34" s="743"/>
      <c r="X34" s="743"/>
      <c r="Y34" s="743"/>
      <c r="Z34" s="743"/>
    </row>
    <row r="35" spans="1:31" s="605" customFormat="1" ht="62.25" customHeight="1">
      <c r="W35" s="744"/>
      <c r="AE35" s="745" t="s">
        <v>193</v>
      </c>
    </row>
    <row r="36" spans="1:31" s="605" customFormat="1"/>
    <row r="37" spans="1:31" s="605" customFormat="1"/>
    <row r="38" spans="1:31" s="605" customFormat="1"/>
    <row r="39" spans="1:31" s="605" customFormat="1"/>
    <row r="40" spans="1:31" s="605" customFormat="1"/>
    <row r="41" spans="1:31" s="605" customFormat="1"/>
    <row r="42" spans="1:31" s="605" customFormat="1"/>
    <row r="43" spans="1:31" s="605" customFormat="1"/>
    <row r="44" spans="1:31" s="605" customFormat="1"/>
    <row r="45" spans="1:31" s="605" customFormat="1"/>
    <row r="46" spans="1:31" s="605" customFormat="1"/>
    <row r="47" spans="1:31" s="605" customFormat="1"/>
    <row r="48" spans="1:31" s="605" customFormat="1"/>
    <row r="49" spans="1:22" s="605" customFormat="1"/>
    <row r="50" spans="1:22" s="605" customFormat="1"/>
    <row r="51" spans="1:22" s="605" customFormat="1"/>
    <row r="52" spans="1:22" s="605" customFormat="1"/>
    <row r="53" spans="1:22" s="605" customFormat="1"/>
    <row r="54" spans="1:22" s="605" customFormat="1"/>
    <row r="55" spans="1:22" s="605" customFormat="1"/>
    <row r="56" spans="1:22" s="413" customFormat="1" ht="16.5">
      <c r="A56" s="412" t="s">
        <v>293</v>
      </c>
    </row>
    <row r="57" spans="1:22" s="413" customFormat="1"/>
    <row r="58" spans="1:22" s="413" customFormat="1" ht="14">
      <c r="A58" s="414" t="s">
        <v>357</v>
      </c>
    </row>
    <row r="59" spans="1:22" s="605" customFormat="1"/>
    <row r="60" spans="1:22" s="605" customFormat="1">
      <c r="A60" s="607"/>
      <c r="C60" s="746" t="s">
        <v>232</v>
      </c>
    </row>
    <row r="61" spans="1:22" s="605" customFormat="1" ht="13.5" customHeight="1">
      <c r="A61" s="607"/>
      <c r="D61" s="728" t="s">
        <v>233</v>
      </c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692">
        <v>1358701</v>
      </c>
      <c r="P61" s="692"/>
      <c r="Q61" s="692"/>
      <c r="R61" s="692"/>
      <c r="S61" s="692"/>
      <c r="T61" s="692"/>
      <c r="U61" s="730"/>
      <c r="V61" s="731"/>
    </row>
    <row r="62" spans="1:22" s="605" customFormat="1" ht="13.5" customHeight="1">
      <c r="A62" s="607"/>
      <c r="D62" s="732" t="s">
        <v>234</v>
      </c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734">
        <v>1988384</v>
      </c>
      <c r="P62" s="734"/>
      <c r="Q62" s="734"/>
      <c r="R62" s="734"/>
      <c r="S62" s="734"/>
      <c r="T62" s="734"/>
      <c r="U62" s="735"/>
      <c r="V62" s="736"/>
    </row>
    <row r="63" spans="1:22" s="605" customFormat="1" ht="13.5" customHeight="1">
      <c r="A63" s="607"/>
      <c r="D63" s="739" t="s">
        <v>235</v>
      </c>
      <c r="E63" s="740"/>
      <c r="F63" s="740"/>
      <c r="G63" s="740"/>
      <c r="H63" s="740"/>
      <c r="I63" s="740"/>
      <c r="J63" s="740"/>
      <c r="K63" s="740"/>
      <c r="L63" s="740"/>
      <c r="M63" s="740"/>
      <c r="N63" s="740"/>
      <c r="O63" s="741">
        <v>-629683</v>
      </c>
      <c r="P63" s="741"/>
      <c r="Q63" s="741"/>
      <c r="R63" s="741"/>
      <c r="S63" s="741"/>
      <c r="T63" s="741"/>
      <c r="U63" s="742"/>
      <c r="V63" s="736"/>
    </row>
    <row r="64" spans="1:22" s="605" customFormat="1" ht="9.75" customHeight="1">
      <c r="A64" s="607"/>
    </row>
    <row r="65" spans="1:31" s="605" customFormat="1" ht="15.75" customHeight="1">
      <c r="A65" s="607"/>
      <c r="B65" s="605" t="s">
        <v>192</v>
      </c>
      <c r="I65" s="743"/>
      <c r="J65" s="743"/>
      <c r="K65" s="743"/>
      <c r="L65" s="743"/>
      <c r="M65" s="743"/>
      <c r="N65" s="743"/>
      <c r="O65" s="743"/>
      <c r="P65" s="743"/>
      <c r="Q65" s="743"/>
      <c r="R65" s="743"/>
      <c r="S65" s="743"/>
      <c r="T65" s="743"/>
      <c r="U65" s="743"/>
      <c r="V65" s="743"/>
      <c r="W65" s="743"/>
      <c r="X65" s="743"/>
      <c r="Y65" s="743"/>
      <c r="Z65" s="743"/>
    </row>
    <row r="66" spans="1:31" s="605" customFormat="1" ht="22.5" customHeight="1">
      <c r="AE66" s="745" t="s">
        <v>193</v>
      </c>
    </row>
    <row r="67" spans="1:31" s="605" customFormat="1"/>
    <row r="68" spans="1:31" s="605" customFormat="1"/>
    <row r="69" spans="1:31" s="605" customFormat="1"/>
    <row r="70" spans="1:31" s="605" customFormat="1"/>
    <row r="71" spans="1:31" s="605" customFormat="1"/>
    <row r="72" spans="1:31" s="605" customFormat="1"/>
    <row r="73" spans="1:31" s="605" customFormat="1"/>
    <row r="74" spans="1:31" s="605" customFormat="1"/>
    <row r="75" spans="1:31" s="605" customFormat="1"/>
    <row r="76" spans="1:31" s="605" customFormat="1"/>
    <row r="77" spans="1:31" s="605" customFormat="1"/>
    <row r="78" spans="1:31" s="605" customFormat="1"/>
    <row r="79" spans="1:31" s="605" customFormat="1"/>
    <row r="80" spans="1:31" s="605" customFormat="1"/>
    <row r="81" spans="1:31" s="605" customFormat="1"/>
    <row r="82" spans="1:31" s="605" customFormat="1"/>
    <row r="83" spans="1:31" s="605" customFormat="1"/>
    <row r="84" spans="1:31" s="605" customFormat="1"/>
    <row r="85" spans="1:31" s="605" customFormat="1" ht="9.75" customHeight="1"/>
    <row r="86" spans="1:31" s="605" customFormat="1" ht="23.25" customHeight="1">
      <c r="A86" s="607"/>
      <c r="B86" s="605" t="s">
        <v>201</v>
      </c>
      <c r="I86" s="747"/>
      <c r="J86" s="747"/>
      <c r="K86" s="747"/>
      <c r="L86" s="747"/>
      <c r="M86" s="747"/>
      <c r="N86" s="747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E86" s="671" t="s">
        <v>193</v>
      </c>
    </row>
    <row r="87" spans="1:31" s="605" customFormat="1" ht="27.75" customHeight="1">
      <c r="A87" s="607"/>
      <c r="I87" s="747"/>
      <c r="J87" s="747"/>
      <c r="K87" s="747"/>
      <c r="L87" s="747"/>
      <c r="M87" s="747"/>
      <c r="N87" s="747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E87" s="671"/>
    </row>
    <row r="88" spans="1:31" s="605" customFormat="1">
      <c r="AE88" s="671"/>
    </row>
    <row r="89" spans="1:31" s="605" customFormat="1"/>
    <row r="90" spans="1:31" s="605" customFormat="1"/>
    <row r="91" spans="1:31" s="605" customFormat="1"/>
    <row r="92" spans="1:31" s="605" customFormat="1"/>
    <row r="93" spans="1:31" s="605" customFormat="1"/>
    <row r="94" spans="1:31" s="605" customFormat="1" ht="24" customHeight="1"/>
    <row r="95" spans="1:31" s="605" customFormat="1"/>
    <row r="96" spans="1:31" s="605" customFormat="1"/>
    <row r="97" spans="1:27" s="605" customFormat="1"/>
    <row r="98" spans="1:27" s="605" customFormat="1"/>
    <row r="99" spans="1:27" s="605" customFormat="1"/>
    <row r="100" spans="1:27" s="605" customFormat="1"/>
    <row r="101" spans="1:27" s="605" customFormat="1"/>
    <row r="102" spans="1:27" s="605" customFormat="1"/>
    <row r="103" spans="1:27" s="605" customFormat="1"/>
    <row r="104" spans="1:27" s="605" customFormat="1">
      <c r="B104" s="605" t="s">
        <v>360</v>
      </c>
    </row>
    <row r="105" spans="1:27" s="605" customFormat="1">
      <c r="C105" s="722" t="s">
        <v>217</v>
      </c>
      <c r="U105" s="723">
        <v>43334</v>
      </c>
      <c r="V105" s="723"/>
      <c r="W105" s="723"/>
      <c r="X105" s="723"/>
      <c r="Y105" s="723"/>
      <c r="Z105" s="723"/>
    </row>
    <row r="106" spans="1:27" s="605" customFormat="1">
      <c r="C106" s="722" t="s">
        <v>218</v>
      </c>
      <c r="U106" s="723">
        <v>527204</v>
      </c>
      <c r="V106" s="723"/>
      <c r="W106" s="723"/>
      <c r="X106" s="723"/>
      <c r="Y106" s="723"/>
      <c r="Z106" s="723"/>
    </row>
    <row r="107" spans="1:27" s="605" customFormat="1">
      <c r="C107" s="722" t="s">
        <v>304</v>
      </c>
      <c r="U107" s="723" t="s">
        <v>220</v>
      </c>
      <c r="V107" s="723"/>
      <c r="W107" s="723"/>
      <c r="X107" s="723"/>
      <c r="Y107" s="723"/>
      <c r="Z107" s="723"/>
    </row>
    <row r="108" spans="1:27" s="605" customFormat="1">
      <c r="C108" s="722" t="s">
        <v>305</v>
      </c>
      <c r="U108" s="723" t="s">
        <v>220</v>
      </c>
      <c r="V108" s="723"/>
      <c r="W108" s="723"/>
      <c r="X108" s="723"/>
      <c r="Y108" s="723"/>
      <c r="Z108" s="723"/>
    </row>
    <row r="109" spans="1:27" s="605" customFormat="1">
      <c r="C109" s="722" t="s">
        <v>223</v>
      </c>
      <c r="U109" s="723">
        <v>59145</v>
      </c>
      <c r="V109" s="723"/>
      <c r="W109" s="723"/>
      <c r="X109" s="723"/>
      <c r="Y109" s="723"/>
      <c r="Z109" s="723"/>
    </row>
    <row r="110" spans="1:27" s="605" customFormat="1">
      <c r="B110" s="724"/>
      <c r="C110" s="725" t="s">
        <v>224</v>
      </c>
      <c r="D110" s="725"/>
      <c r="E110" s="725"/>
      <c r="F110" s="725"/>
      <c r="G110" s="725"/>
      <c r="H110" s="725"/>
      <c r="I110" s="725"/>
      <c r="J110" s="725"/>
      <c r="K110" s="725"/>
      <c r="L110" s="725"/>
      <c r="M110" s="725"/>
      <c r="N110" s="725"/>
      <c r="O110" s="725"/>
      <c r="P110" s="725"/>
      <c r="Q110" s="725"/>
      <c r="R110" s="725"/>
      <c r="S110" s="725"/>
      <c r="T110" s="726">
        <v>629683</v>
      </c>
      <c r="U110" s="726"/>
      <c r="V110" s="726"/>
      <c r="W110" s="726"/>
      <c r="X110" s="726"/>
      <c r="Y110" s="726"/>
      <c r="Z110" s="726"/>
      <c r="AA110" s="724"/>
    </row>
    <row r="111" spans="1:27" s="605" customFormat="1">
      <c r="B111" s="605" t="s">
        <v>350</v>
      </c>
      <c r="U111" s="727"/>
      <c r="V111" s="727"/>
      <c r="W111" s="727"/>
      <c r="X111" s="727"/>
      <c r="Y111" s="727"/>
      <c r="Z111" s="727"/>
    </row>
    <row r="112" spans="1:27" s="413" customFormat="1" ht="16.5">
      <c r="A112" s="412" t="s">
        <v>293</v>
      </c>
    </row>
    <row r="113" spans="1:31" s="413" customFormat="1"/>
    <row r="114" spans="1:31" s="413" customFormat="1" ht="14">
      <c r="A114" s="414" t="s">
        <v>357</v>
      </c>
    </row>
    <row r="115" spans="1:31" s="605" customFormat="1">
      <c r="U115" s="727"/>
      <c r="V115" s="727"/>
      <c r="W115" s="727"/>
      <c r="X115" s="727"/>
      <c r="Y115" s="727"/>
      <c r="Z115" s="727"/>
    </row>
    <row r="116" spans="1:31" s="605" customFormat="1">
      <c r="A116" s="607" t="s">
        <v>351</v>
      </c>
    </row>
    <row r="117" spans="1:31" s="605" customFormat="1">
      <c r="A117" s="607"/>
    </row>
    <row r="118" spans="1:31" s="605" customFormat="1">
      <c r="A118" s="607"/>
      <c r="D118" s="728" t="s">
        <v>238</v>
      </c>
      <c r="E118" s="729"/>
      <c r="F118" s="729"/>
      <c r="G118" s="729"/>
      <c r="H118" s="729"/>
      <c r="I118" s="729"/>
      <c r="J118" s="729"/>
      <c r="K118" s="729"/>
      <c r="L118" s="729"/>
      <c r="M118" s="729"/>
      <c r="N118" s="729"/>
      <c r="O118" s="692">
        <v>24570119</v>
      </c>
      <c r="P118" s="692"/>
      <c r="Q118" s="692"/>
      <c r="R118" s="692"/>
      <c r="S118" s="692"/>
      <c r="T118" s="692"/>
      <c r="U118" s="730"/>
    </row>
    <row r="119" spans="1:31" s="605" customFormat="1">
      <c r="A119" s="607"/>
      <c r="D119" s="739" t="s">
        <v>239</v>
      </c>
      <c r="E119" s="740"/>
      <c r="F119" s="740"/>
      <c r="G119" s="740"/>
      <c r="H119" s="740"/>
      <c r="I119" s="740"/>
      <c r="J119" s="740"/>
      <c r="K119" s="740"/>
      <c r="L119" s="740"/>
      <c r="M119" s="740"/>
      <c r="N119" s="740"/>
      <c r="O119" s="741">
        <v>9039630</v>
      </c>
      <c r="P119" s="741"/>
      <c r="Q119" s="741"/>
      <c r="R119" s="741"/>
      <c r="S119" s="741"/>
      <c r="T119" s="741"/>
      <c r="U119" s="742"/>
    </row>
    <row r="120" spans="1:31" s="605" customFormat="1">
      <c r="A120" s="607"/>
    </row>
    <row r="121" spans="1:31" s="605" customFormat="1">
      <c r="A121" s="607" t="s">
        <v>306</v>
      </c>
    </row>
    <row r="122" spans="1:31" s="605" customFormat="1"/>
    <row r="123" spans="1:31" s="605" customFormat="1" ht="18" customHeight="1">
      <c r="A123" s="607"/>
      <c r="I123" s="748" t="s">
        <v>361</v>
      </c>
      <c r="J123" s="748"/>
      <c r="K123" s="748"/>
      <c r="L123" s="748"/>
      <c r="M123" s="748"/>
      <c r="N123" s="748"/>
      <c r="O123" s="748"/>
      <c r="P123" s="748"/>
      <c r="Q123" s="748"/>
      <c r="R123" s="748"/>
      <c r="S123" s="748"/>
      <c r="T123" s="748"/>
      <c r="U123" s="748"/>
      <c r="V123" s="748"/>
      <c r="W123" s="748"/>
      <c r="X123" s="748"/>
      <c r="Y123" s="748"/>
      <c r="Z123" s="748"/>
    </row>
    <row r="124" spans="1:31" s="605" customFormat="1">
      <c r="X124" s="749"/>
      <c r="AE124" s="671"/>
    </row>
    <row r="125" spans="1:31" s="605" customFormat="1">
      <c r="K125" s="749"/>
      <c r="R125" s="671"/>
      <c r="X125" s="749"/>
    </row>
    <row r="126" spans="1:31" s="605" customFormat="1">
      <c r="K126" s="749"/>
      <c r="X126" s="749"/>
      <c r="Y126" s="749"/>
    </row>
    <row r="127" spans="1:31" s="605" customFormat="1">
      <c r="K127" s="749"/>
      <c r="L127" s="749"/>
      <c r="X127" s="749"/>
    </row>
    <row r="128" spans="1:31" s="605" customFormat="1">
      <c r="K128" s="749"/>
      <c r="Y128" s="749"/>
    </row>
    <row r="129" spans="1:33" s="605" customFormat="1">
      <c r="Y129" s="749"/>
    </row>
    <row r="130" spans="1:33" s="605" customFormat="1">
      <c r="Y130" s="750" t="s">
        <v>241</v>
      </c>
      <c r="Z130" s="751"/>
      <c r="AA130" s="751"/>
      <c r="AB130" s="751"/>
      <c r="AC130" s="751"/>
      <c r="AD130" s="751"/>
      <c r="AE130" s="751"/>
      <c r="AF130" s="751"/>
      <c r="AG130" s="751"/>
    </row>
    <row r="131" spans="1:33" s="605" customFormat="1">
      <c r="Y131" s="752" t="s">
        <v>362</v>
      </c>
      <c r="Z131" s="753"/>
      <c r="AA131" s="753"/>
      <c r="AB131" s="753"/>
      <c r="AC131" s="753"/>
      <c r="AD131" s="753"/>
      <c r="AE131" s="753"/>
      <c r="AF131" s="753"/>
      <c r="AG131" s="753"/>
    </row>
    <row r="132" spans="1:33" s="605" customFormat="1">
      <c r="Y132" s="753"/>
      <c r="Z132" s="753"/>
      <c r="AA132" s="753"/>
      <c r="AB132" s="753"/>
      <c r="AC132" s="753"/>
      <c r="AD132" s="753"/>
      <c r="AE132" s="753"/>
      <c r="AF132" s="753"/>
      <c r="AG132" s="753"/>
    </row>
    <row r="133" spans="1:33" s="605" customFormat="1">
      <c r="Y133" s="753"/>
      <c r="Z133" s="753"/>
      <c r="AA133" s="753"/>
      <c r="AB133" s="753"/>
      <c r="AC133" s="753"/>
      <c r="AD133" s="753"/>
      <c r="AE133" s="753"/>
      <c r="AF133" s="753"/>
      <c r="AG133" s="753"/>
    </row>
    <row r="134" spans="1:33" s="605" customFormat="1"/>
    <row r="135" spans="1:33" s="605" customFormat="1"/>
    <row r="136" spans="1:33" s="605" customFormat="1"/>
    <row r="137" spans="1:33" s="605" customFormat="1"/>
    <row r="138" spans="1:33" s="605" customFormat="1"/>
    <row r="139" spans="1:33" s="605" customFormat="1"/>
    <row r="140" spans="1:33" s="605" customFormat="1"/>
    <row r="141" spans="1:33" s="605" customFormat="1"/>
    <row r="142" spans="1:33" s="746" customFormat="1">
      <c r="A142" s="754" t="s">
        <v>307</v>
      </c>
    </row>
    <row r="143" spans="1:33" s="605" customFormat="1"/>
    <row r="144" spans="1:33" s="605" customFormat="1">
      <c r="D144" s="728" t="s">
        <v>308</v>
      </c>
      <c r="E144" s="729"/>
      <c r="F144" s="729"/>
      <c r="G144" s="729"/>
      <c r="H144" s="729"/>
      <c r="I144" s="729"/>
      <c r="J144" s="729"/>
      <c r="K144" s="729"/>
      <c r="L144" s="729"/>
      <c r="M144" s="729"/>
      <c r="N144" s="729"/>
      <c r="O144" s="755">
        <v>116.11</v>
      </c>
      <c r="P144" s="755"/>
      <c r="Q144" s="755"/>
      <c r="R144" s="755"/>
      <c r="S144" s="755"/>
      <c r="T144" s="755"/>
      <c r="U144" s="756"/>
    </row>
    <row r="145" spans="1:34" s="605" customFormat="1">
      <c r="D145" s="739" t="s">
        <v>309</v>
      </c>
      <c r="E145" s="740"/>
      <c r="F145" s="740"/>
      <c r="G145" s="740"/>
      <c r="H145" s="740"/>
      <c r="I145" s="740"/>
      <c r="J145" s="740"/>
      <c r="K145" s="740"/>
      <c r="L145" s="740"/>
      <c r="M145" s="740"/>
      <c r="N145" s="740"/>
      <c r="O145" s="757">
        <v>102.15</v>
      </c>
      <c r="P145" s="757"/>
      <c r="Q145" s="757"/>
      <c r="R145" s="757"/>
      <c r="S145" s="757"/>
      <c r="T145" s="757"/>
      <c r="U145" s="758"/>
    </row>
    <row r="146" spans="1:34" s="605" customFormat="1"/>
    <row r="147" spans="1:34" s="605" customFormat="1" ht="14">
      <c r="A147" s="607" t="s">
        <v>310</v>
      </c>
      <c r="B147" s="759"/>
      <c r="C147" s="759"/>
      <c r="D147" s="759"/>
      <c r="E147" s="759"/>
      <c r="F147" s="759"/>
      <c r="G147" s="759"/>
      <c r="H147" s="759"/>
      <c r="I147" s="759"/>
      <c r="J147" s="759"/>
      <c r="K147" s="759"/>
      <c r="L147" s="759"/>
      <c r="M147" s="759"/>
      <c r="N147" s="759"/>
      <c r="O147" s="759"/>
      <c r="P147" s="759"/>
      <c r="Q147" s="759"/>
      <c r="R147" s="759"/>
      <c r="S147" s="759"/>
      <c r="T147" s="759"/>
      <c r="U147" s="759"/>
      <c r="V147" s="759"/>
      <c r="W147" s="759"/>
      <c r="X147" s="759"/>
      <c r="Y147" s="759"/>
      <c r="Z147" s="759"/>
      <c r="AA147" s="759"/>
      <c r="AB147" s="759"/>
      <c r="AC147" s="759"/>
    </row>
    <row r="148" spans="1:34" s="605" customFormat="1" ht="14">
      <c r="B148" s="759"/>
      <c r="C148" s="760"/>
      <c r="D148" s="760"/>
      <c r="E148" s="760"/>
      <c r="F148" s="759"/>
      <c r="G148" s="759"/>
      <c r="H148" s="759"/>
      <c r="I148" s="759"/>
      <c r="J148" s="759"/>
      <c r="K148" s="759"/>
      <c r="L148" s="759"/>
      <c r="M148" s="759"/>
      <c r="N148" s="759"/>
      <c r="O148" s="759"/>
      <c r="P148" s="759"/>
      <c r="Q148" s="759"/>
      <c r="R148" s="759"/>
      <c r="S148" s="759"/>
      <c r="T148" s="759"/>
      <c r="U148" s="759"/>
      <c r="V148" s="759"/>
      <c r="W148" s="759"/>
      <c r="X148" s="759"/>
      <c r="Y148" s="759"/>
      <c r="Z148" s="759"/>
      <c r="AA148" s="759"/>
      <c r="AB148" s="759"/>
      <c r="AC148" s="759"/>
      <c r="AD148" s="759"/>
      <c r="AF148" s="761"/>
      <c r="AG148" s="762" t="s">
        <v>249</v>
      </c>
      <c r="AH148" s="761"/>
    </row>
    <row r="149" spans="1:34" s="763" customFormat="1" ht="12" customHeight="1">
      <c r="B149" s="764" t="s">
        <v>250</v>
      </c>
      <c r="C149" s="765"/>
      <c r="D149" s="765"/>
      <c r="E149" s="765"/>
      <c r="F149" s="765"/>
      <c r="G149" s="765"/>
      <c r="H149" s="765"/>
      <c r="I149" s="765"/>
      <c r="J149" s="765"/>
      <c r="K149" s="765"/>
      <c r="L149" s="766">
        <v>23953060</v>
      </c>
      <c r="M149" s="766"/>
      <c r="N149" s="766"/>
      <c r="O149" s="766"/>
      <c r="P149" s="766"/>
      <c r="Q149" s="767"/>
      <c r="R149" s="768" t="s">
        <v>251</v>
      </c>
      <c r="S149" s="769"/>
      <c r="T149" s="769"/>
      <c r="U149" s="769"/>
      <c r="V149" s="769"/>
      <c r="W149" s="769"/>
      <c r="X149" s="769"/>
      <c r="Y149" s="769"/>
      <c r="Z149" s="769"/>
      <c r="AA149" s="769"/>
      <c r="AB149" s="770">
        <v>8536992</v>
      </c>
      <c r="AC149" s="771"/>
      <c r="AD149" s="771"/>
      <c r="AE149" s="771"/>
      <c r="AF149" s="771"/>
      <c r="AG149" s="772"/>
    </row>
    <row r="150" spans="1:34" s="763" customFormat="1" ht="12" customHeight="1">
      <c r="B150" s="773" t="s">
        <v>252</v>
      </c>
      <c r="C150" s="774"/>
      <c r="D150" s="774"/>
      <c r="E150" s="774"/>
      <c r="F150" s="774"/>
      <c r="G150" s="774"/>
      <c r="H150" s="774"/>
      <c r="I150" s="774"/>
      <c r="J150" s="774"/>
      <c r="K150" s="774"/>
      <c r="L150" s="775">
        <v>23812657</v>
      </c>
      <c r="M150" s="775"/>
      <c r="N150" s="775"/>
      <c r="O150" s="775"/>
      <c r="P150" s="775"/>
      <c r="Q150" s="776"/>
      <c r="R150" s="777"/>
      <c r="S150" s="778" t="s">
        <v>211</v>
      </c>
      <c r="T150" s="778"/>
      <c r="U150" s="778"/>
      <c r="V150" s="778"/>
      <c r="W150" s="778"/>
      <c r="X150" s="778"/>
      <c r="Y150" s="778"/>
      <c r="Z150" s="778"/>
      <c r="AA150" s="778"/>
      <c r="AB150" s="779">
        <v>8484284</v>
      </c>
      <c r="AC150" s="780"/>
      <c r="AD150" s="780"/>
      <c r="AE150" s="780"/>
      <c r="AF150" s="780"/>
      <c r="AG150" s="781"/>
    </row>
    <row r="151" spans="1:34" s="763" customFormat="1" ht="12" customHeight="1">
      <c r="B151" s="777"/>
      <c r="C151" s="778"/>
      <c r="D151" s="774" t="s">
        <v>253</v>
      </c>
      <c r="E151" s="774"/>
      <c r="F151" s="774"/>
      <c r="G151" s="774"/>
      <c r="H151" s="774"/>
      <c r="I151" s="774"/>
      <c r="J151" s="774"/>
      <c r="K151" s="774"/>
      <c r="L151" s="775">
        <v>2403268</v>
      </c>
      <c r="M151" s="775"/>
      <c r="N151" s="775"/>
      <c r="O151" s="775"/>
      <c r="P151" s="775"/>
      <c r="Q151" s="776"/>
      <c r="R151" s="777"/>
      <c r="S151" s="778" t="s">
        <v>254</v>
      </c>
      <c r="T151" s="778"/>
      <c r="U151" s="778"/>
      <c r="V151" s="778"/>
      <c r="W151" s="778"/>
      <c r="X151" s="778"/>
      <c r="Y151" s="778"/>
      <c r="Z151" s="778"/>
      <c r="AA151" s="778"/>
      <c r="AB151" s="779">
        <v>52708</v>
      </c>
      <c r="AC151" s="780"/>
      <c r="AD151" s="780"/>
      <c r="AE151" s="780"/>
      <c r="AF151" s="780"/>
      <c r="AG151" s="781"/>
    </row>
    <row r="152" spans="1:34" s="763" customFormat="1" ht="12" customHeight="1">
      <c r="B152" s="777"/>
      <c r="C152" s="778"/>
      <c r="D152" s="774" t="s">
        <v>255</v>
      </c>
      <c r="E152" s="774"/>
      <c r="F152" s="774"/>
      <c r="G152" s="774"/>
      <c r="H152" s="774"/>
      <c r="I152" s="774"/>
      <c r="J152" s="774"/>
      <c r="K152" s="774"/>
      <c r="L152" s="775">
        <v>836473</v>
      </c>
      <c r="M152" s="775"/>
      <c r="N152" s="775"/>
      <c r="O152" s="775"/>
      <c r="P152" s="775"/>
      <c r="Q152" s="776"/>
      <c r="R152" s="777" t="s">
        <v>256</v>
      </c>
      <c r="S152" s="778"/>
      <c r="T152" s="778"/>
      <c r="U152" s="778"/>
      <c r="V152" s="778"/>
      <c r="W152" s="778"/>
      <c r="X152" s="778"/>
      <c r="Y152" s="778"/>
      <c r="Z152" s="778"/>
      <c r="AA152" s="778"/>
      <c r="AB152" s="779">
        <v>1289686</v>
      </c>
      <c r="AC152" s="780"/>
      <c r="AD152" s="780"/>
      <c r="AE152" s="780"/>
      <c r="AF152" s="780"/>
      <c r="AG152" s="781"/>
    </row>
    <row r="153" spans="1:34" s="763" customFormat="1" ht="12" customHeight="1">
      <c r="B153" s="777"/>
      <c r="C153" s="778"/>
      <c r="D153" s="774" t="s">
        <v>257</v>
      </c>
      <c r="E153" s="774"/>
      <c r="F153" s="774"/>
      <c r="G153" s="774"/>
      <c r="H153" s="774"/>
      <c r="I153" s="774"/>
      <c r="J153" s="774"/>
      <c r="K153" s="774"/>
      <c r="L153" s="775">
        <v>16882326</v>
      </c>
      <c r="M153" s="775"/>
      <c r="N153" s="775"/>
      <c r="O153" s="775"/>
      <c r="P153" s="775"/>
      <c r="Q153" s="776"/>
      <c r="R153" s="777"/>
      <c r="S153" s="778" t="s">
        <v>311</v>
      </c>
      <c r="T153" s="778"/>
      <c r="U153" s="778"/>
      <c r="V153" s="778"/>
      <c r="W153" s="778"/>
      <c r="X153" s="778"/>
      <c r="Y153" s="778"/>
      <c r="Z153" s="778"/>
      <c r="AA153" s="778"/>
      <c r="AB153" s="779">
        <v>0</v>
      </c>
      <c r="AC153" s="780"/>
      <c r="AD153" s="780"/>
      <c r="AE153" s="780"/>
      <c r="AF153" s="780"/>
      <c r="AG153" s="781"/>
    </row>
    <row r="154" spans="1:34" s="763" customFormat="1" ht="12" customHeight="1">
      <c r="B154" s="777"/>
      <c r="C154" s="778"/>
      <c r="D154" s="774" t="s">
        <v>258</v>
      </c>
      <c r="E154" s="774"/>
      <c r="F154" s="774"/>
      <c r="G154" s="774"/>
      <c r="H154" s="774"/>
      <c r="I154" s="774"/>
      <c r="J154" s="774"/>
      <c r="K154" s="774"/>
      <c r="L154" s="775">
        <v>3364208</v>
      </c>
      <c r="M154" s="775"/>
      <c r="N154" s="775"/>
      <c r="O154" s="775"/>
      <c r="P154" s="775"/>
      <c r="Q154" s="776"/>
      <c r="R154" s="777"/>
      <c r="S154" s="778" t="s">
        <v>211</v>
      </c>
      <c r="T154" s="778"/>
      <c r="U154" s="778"/>
      <c r="V154" s="778"/>
      <c r="W154" s="778"/>
      <c r="X154" s="778"/>
      <c r="Y154" s="778"/>
      <c r="Z154" s="778"/>
      <c r="AA154" s="778"/>
      <c r="AB154" s="779">
        <v>555346</v>
      </c>
      <c r="AC154" s="780"/>
      <c r="AD154" s="780"/>
      <c r="AE154" s="780"/>
      <c r="AF154" s="780"/>
      <c r="AG154" s="781"/>
    </row>
    <row r="155" spans="1:34" s="763" customFormat="1" ht="12" customHeight="1">
      <c r="B155" s="777"/>
      <c r="C155" s="778"/>
      <c r="D155" s="774" t="s">
        <v>260</v>
      </c>
      <c r="E155" s="774"/>
      <c r="F155" s="774"/>
      <c r="G155" s="774"/>
      <c r="H155" s="774"/>
      <c r="I155" s="774"/>
      <c r="J155" s="774"/>
      <c r="K155" s="774"/>
      <c r="L155" s="775">
        <v>318</v>
      </c>
      <c r="M155" s="775"/>
      <c r="N155" s="775"/>
      <c r="O155" s="775"/>
      <c r="P155" s="775"/>
      <c r="Q155" s="776"/>
      <c r="R155" s="777"/>
      <c r="S155" s="778" t="s">
        <v>301</v>
      </c>
      <c r="T155" s="778"/>
      <c r="U155" s="778"/>
      <c r="V155" s="778"/>
      <c r="W155" s="778"/>
      <c r="X155" s="778"/>
      <c r="Y155" s="778"/>
      <c r="Z155" s="778"/>
      <c r="AA155" s="778"/>
      <c r="AB155" s="779">
        <v>500000</v>
      </c>
      <c r="AC155" s="780"/>
      <c r="AD155" s="780"/>
      <c r="AE155" s="780"/>
      <c r="AF155" s="780"/>
      <c r="AG155" s="781"/>
    </row>
    <row r="156" spans="1:34" s="763" customFormat="1" ht="12" customHeight="1">
      <c r="B156" s="777"/>
      <c r="C156" s="778"/>
      <c r="D156" s="774" t="s">
        <v>261</v>
      </c>
      <c r="E156" s="774"/>
      <c r="F156" s="774"/>
      <c r="G156" s="774"/>
      <c r="H156" s="774"/>
      <c r="I156" s="774"/>
      <c r="J156" s="774"/>
      <c r="K156" s="774"/>
      <c r="L156" s="775">
        <v>1372</v>
      </c>
      <c r="M156" s="775"/>
      <c r="N156" s="775"/>
      <c r="O156" s="775"/>
      <c r="P156" s="775"/>
      <c r="Q156" s="776"/>
      <c r="R156" s="777"/>
      <c r="S156" s="778" t="s">
        <v>259</v>
      </c>
      <c r="T156" s="778"/>
      <c r="U156" s="778"/>
      <c r="V156" s="778"/>
      <c r="W156" s="778"/>
      <c r="X156" s="778"/>
      <c r="Y156" s="778"/>
      <c r="Z156" s="778"/>
      <c r="AA156" s="778"/>
      <c r="AB156" s="779">
        <v>220760</v>
      </c>
      <c r="AC156" s="780"/>
      <c r="AD156" s="780"/>
      <c r="AE156" s="780"/>
      <c r="AF156" s="780"/>
      <c r="AG156" s="781"/>
    </row>
    <row r="157" spans="1:34" s="763" customFormat="1" ht="12" customHeight="1">
      <c r="B157" s="777"/>
      <c r="C157" s="778"/>
      <c r="D157" s="774" t="s">
        <v>263</v>
      </c>
      <c r="E157" s="774"/>
      <c r="F157" s="774"/>
      <c r="G157" s="774"/>
      <c r="H157" s="774"/>
      <c r="I157" s="774"/>
      <c r="J157" s="774"/>
      <c r="K157" s="774"/>
      <c r="L157" s="775">
        <v>324692</v>
      </c>
      <c r="M157" s="775"/>
      <c r="N157" s="775"/>
      <c r="O157" s="775"/>
      <c r="P157" s="775"/>
      <c r="Q157" s="776"/>
      <c r="R157" s="777"/>
      <c r="S157" s="778" t="s">
        <v>254</v>
      </c>
      <c r="T157" s="778"/>
      <c r="U157" s="778"/>
      <c r="V157" s="778"/>
      <c r="W157" s="778"/>
      <c r="X157" s="778"/>
      <c r="Y157" s="778"/>
      <c r="Z157" s="778"/>
      <c r="AA157" s="778"/>
      <c r="AB157" s="775">
        <v>12330</v>
      </c>
      <c r="AC157" s="782"/>
      <c r="AD157" s="782"/>
      <c r="AE157" s="782"/>
      <c r="AF157" s="782"/>
      <c r="AG157" s="783"/>
    </row>
    <row r="158" spans="1:34" s="763" customFormat="1" ht="12" customHeight="1">
      <c r="B158" s="773" t="s">
        <v>265</v>
      </c>
      <c r="C158" s="774"/>
      <c r="D158" s="774"/>
      <c r="E158" s="774"/>
      <c r="F158" s="774"/>
      <c r="G158" s="774"/>
      <c r="H158" s="774"/>
      <c r="I158" s="774"/>
      <c r="J158" s="774"/>
      <c r="K158" s="774"/>
      <c r="L158" s="775">
        <v>13076</v>
      </c>
      <c r="M158" s="775"/>
      <c r="N158" s="775"/>
      <c r="O158" s="775"/>
      <c r="P158" s="775"/>
      <c r="Q158" s="776"/>
      <c r="R158" s="777"/>
      <c r="S158" s="778" t="s">
        <v>262</v>
      </c>
      <c r="T158" s="778"/>
      <c r="U158" s="778"/>
      <c r="V158" s="778"/>
      <c r="W158" s="778"/>
      <c r="X158" s="778"/>
      <c r="Y158" s="778"/>
      <c r="Z158" s="778"/>
      <c r="AA158" s="778"/>
      <c r="AB158" s="775">
        <v>1250</v>
      </c>
      <c r="AC158" s="782"/>
      <c r="AD158" s="782"/>
      <c r="AE158" s="782"/>
      <c r="AF158" s="782"/>
      <c r="AG158" s="783"/>
    </row>
    <row r="159" spans="1:34" s="763" customFormat="1" ht="12" customHeight="1">
      <c r="B159" s="777"/>
      <c r="C159" s="778"/>
      <c r="D159" s="774" t="s">
        <v>267</v>
      </c>
      <c r="E159" s="774"/>
      <c r="F159" s="774"/>
      <c r="G159" s="774"/>
      <c r="H159" s="774"/>
      <c r="I159" s="774"/>
      <c r="J159" s="774"/>
      <c r="K159" s="774"/>
      <c r="L159" s="775">
        <v>13076</v>
      </c>
      <c r="M159" s="775"/>
      <c r="N159" s="775"/>
      <c r="O159" s="775"/>
      <c r="P159" s="775"/>
      <c r="Q159" s="776"/>
      <c r="R159" s="777" t="s">
        <v>264</v>
      </c>
      <c r="S159" s="778"/>
      <c r="T159" s="778"/>
      <c r="U159" s="778"/>
      <c r="V159" s="778"/>
      <c r="W159" s="778"/>
      <c r="X159" s="778"/>
      <c r="Y159" s="778"/>
      <c r="Z159" s="778"/>
      <c r="AA159" s="778"/>
      <c r="AB159" s="775">
        <v>9275736</v>
      </c>
      <c r="AC159" s="782"/>
      <c r="AD159" s="782"/>
      <c r="AE159" s="782"/>
      <c r="AF159" s="782"/>
      <c r="AG159" s="783"/>
    </row>
    <row r="160" spans="1:34" s="763" customFormat="1" ht="12" customHeight="1">
      <c r="B160" s="773" t="s">
        <v>269</v>
      </c>
      <c r="C160" s="778"/>
      <c r="D160" s="774"/>
      <c r="E160" s="774"/>
      <c r="F160" s="774"/>
      <c r="G160" s="774"/>
      <c r="H160" s="774"/>
      <c r="I160" s="774"/>
      <c r="J160" s="774"/>
      <c r="K160" s="774"/>
      <c r="L160" s="775">
        <v>127327</v>
      </c>
      <c r="M160" s="775"/>
      <c r="N160" s="775"/>
      <c r="O160" s="775"/>
      <c r="P160" s="775"/>
      <c r="Q160" s="776"/>
      <c r="R160" s="777"/>
      <c r="S160" s="778" t="s">
        <v>266</v>
      </c>
      <c r="T160" s="778"/>
      <c r="U160" s="778"/>
      <c r="V160" s="778"/>
      <c r="W160" s="778"/>
      <c r="X160" s="778"/>
      <c r="Y160" s="778"/>
      <c r="Z160" s="778"/>
      <c r="AA160" s="778"/>
      <c r="AB160" s="775">
        <v>11749029</v>
      </c>
      <c r="AC160" s="782"/>
      <c r="AD160" s="782"/>
      <c r="AE160" s="782"/>
      <c r="AF160" s="782"/>
      <c r="AG160" s="783"/>
    </row>
    <row r="161" spans="2:33" s="763" customFormat="1" ht="12" customHeight="1">
      <c r="B161" s="773"/>
      <c r="C161" s="774"/>
      <c r="D161" s="774" t="s">
        <v>312</v>
      </c>
      <c r="E161" s="774"/>
      <c r="F161" s="774"/>
      <c r="G161" s="774"/>
      <c r="H161" s="774"/>
      <c r="I161" s="774"/>
      <c r="J161" s="774"/>
      <c r="K161" s="774"/>
      <c r="L161" s="775">
        <v>1099</v>
      </c>
      <c r="M161" s="775"/>
      <c r="N161" s="775"/>
      <c r="O161" s="775"/>
      <c r="P161" s="775"/>
      <c r="Q161" s="776"/>
      <c r="R161" s="777"/>
      <c r="S161" s="778" t="s">
        <v>268</v>
      </c>
      <c r="T161" s="778"/>
      <c r="U161" s="778"/>
      <c r="V161" s="778"/>
      <c r="W161" s="778"/>
      <c r="X161" s="778"/>
      <c r="Y161" s="778"/>
      <c r="Z161" s="778"/>
      <c r="AA161" s="778"/>
      <c r="AB161" s="779">
        <v>-2473293</v>
      </c>
      <c r="AC161" s="780"/>
      <c r="AD161" s="780"/>
      <c r="AE161" s="780"/>
      <c r="AF161" s="780"/>
      <c r="AG161" s="781"/>
    </row>
    <row r="162" spans="2:33" s="763" customFormat="1" ht="12" customHeight="1">
      <c r="B162" s="777"/>
      <c r="C162" s="778"/>
      <c r="D162" s="774" t="s">
        <v>313</v>
      </c>
      <c r="E162" s="774"/>
      <c r="F162" s="774"/>
      <c r="G162" s="774"/>
      <c r="H162" s="774"/>
      <c r="I162" s="774"/>
      <c r="J162" s="774"/>
      <c r="K162" s="774"/>
      <c r="L162" s="775">
        <v>126228</v>
      </c>
      <c r="M162" s="775"/>
      <c r="N162" s="775"/>
      <c r="O162" s="775"/>
      <c r="P162" s="775"/>
      <c r="Q162" s="776"/>
      <c r="R162" s="784" t="s">
        <v>270</v>
      </c>
      <c r="S162" s="785"/>
      <c r="T162" s="785"/>
      <c r="U162" s="785"/>
      <c r="V162" s="785"/>
      <c r="W162" s="785"/>
      <c r="X162" s="785"/>
      <c r="Y162" s="785"/>
      <c r="Z162" s="785"/>
      <c r="AA162" s="785"/>
      <c r="AB162" s="786">
        <v>19102414</v>
      </c>
      <c r="AC162" s="782"/>
      <c r="AD162" s="782"/>
      <c r="AE162" s="782"/>
      <c r="AF162" s="782"/>
      <c r="AG162" s="783"/>
    </row>
    <row r="163" spans="2:33" s="763" customFormat="1" ht="12" customHeight="1">
      <c r="B163" s="777"/>
      <c r="C163" s="778"/>
      <c r="D163" s="774"/>
      <c r="E163" s="774"/>
      <c r="F163" s="774"/>
      <c r="G163" s="774"/>
      <c r="H163" s="774"/>
      <c r="I163" s="774"/>
      <c r="J163" s="774"/>
      <c r="K163" s="774"/>
      <c r="L163" s="775"/>
      <c r="M163" s="775"/>
      <c r="N163" s="775"/>
      <c r="O163" s="775"/>
      <c r="P163" s="775"/>
      <c r="Q163" s="776"/>
      <c r="R163" s="777" t="s">
        <v>272</v>
      </c>
      <c r="S163" s="778"/>
      <c r="T163" s="778"/>
      <c r="U163" s="778"/>
      <c r="V163" s="778"/>
      <c r="W163" s="778"/>
      <c r="X163" s="778"/>
      <c r="Y163" s="778"/>
      <c r="Z163" s="778"/>
      <c r="AA163" s="778"/>
      <c r="AB163" s="775">
        <v>4777682</v>
      </c>
      <c r="AC163" s="782"/>
      <c r="AD163" s="782"/>
      <c r="AE163" s="782"/>
      <c r="AF163" s="782"/>
      <c r="AG163" s="783"/>
    </row>
    <row r="164" spans="2:33" s="763" customFormat="1" ht="12" customHeight="1">
      <c r="B164" s="777" t="s">
        <v>275</v>
      </c>
      <c r="C164" s="778"/>
      <c r="D164" s="774"/>
      <c r="E164" s="774"/>
      <c r="F164" s="774"/>
      <c r="G164" s="774"/>
      <c r="H164" s="774"/>
      <c r="I164" s="774"/>
      <c r="J164" s="774"/>
      <c r="K164" s="774"/>
      <c r="L164" s="775">
        <v>617059</v>
      </c>
      <c r="M164" s="775"/>
      <c r="N164" s="775"/>
      <c r="O164" s="775"/>
      <c r="P164" s="775"/>
      <c r="Q164" s="776"/>
      <c r="R164" s="777"/>
      <c r="S164" s="778" t="s">
        <v>274</v>
      </c>
      <c r="T164" s="778"/>
      <c r="U164" s="778"/>
      <c r="V164" s="778"/>
      <c r="W164" s="778"/>
      <c r="X164" s="778"/>
      <c r="Y164" s="778"/>
      <c r="Z164" s="778"/>
      <c r="AA164" s="778"/>
      <c r="AB164" s="775">
        <v>4777682</v>
      </c>
      <c r="AC164" s="782"/>
      <c r="AD164" s="782"/>
      <c r="AE164" s="782"/>
      <c r="AF164" s="782"/>
      <c r="AG164" s="783"/>
    </row>
    <row r="165" spans="2:33" s="763" customFormat="1" ht="12" customHeight="1">
      <c r="B165" s="773"/>
      <c r="C165" s="774" t="s">
        <v>277</v>
      </c>
      <c r="D165" s="774"/>
      <c r="E165" s="774"/>
      <c r="F165" s="774"/>
      <c r="G165" s="774"/>
      <c r="H165" s="774"/>
      <c r="I165" s="774"/>
      <c r="J165" s="774"/>
      <c r="K165" s="774"/>
      <c r="L165" s="775">
        <v>210707</v>
      </c>
      <c r="M165" s="775"/>
      <c r="N165" s="775"/>
      <c r="O165" s="775"/>
      <c r="P165" s="775"/>
      <c r="Q165" s="776"/>
      <c r="R165" s="777" t="s">
        <v>276</v>
      </c>
      <c r="S165" s="778"/>
      <c r="T165" s="778"/>
      <c r="U165" s="778"/>
      <c r="V165" s="778"/>
      <c r="W165" s="778"/>
      <c r="X165" s="778"/>
      <c r="Y165" s="778"/>
      <c r="Z165" s="778"/>
      <c r="AA165" s="778"/>
      <c r="AB165" s="775">
        <v>690023</v>
      </c>
      <c r="AC165" s="782"/>
      <c r="AD165" s="782"/>
      <c r="AE165" s="782"/>
      <c r="AF165" s="782"/>
      <c r="AG165" s="783"/>
    </row>
    <row r="166" spans="2:33" s="763" customFormat="1" ht="12" customHeight="1">
      <c r="B166" s="777"/>
      <c r="C166" s="774" t="s">
        <v>279</v>
      </c>
      <c r="D166" s="774"/>
      <c r="E166" s="774"/>
      <c r="F166" s="774"/>
      <c r="G166" s="774"/>
      <c r="H166" s="774"/>
      <c r="I166" s="774"/>
      <c r="J166" s="774"/>
      <c r="K166" s="774"/>
      <c r="L166" s="775">
        <v>227592</v>
      </c>
      <c r="M166" s="775"/>
      <c r="N166" s="775"/>
      <c r="O166" s="775"/>
      <c r="P166" s="775"/>
      <c r="Q166" s="776"/>
      <c r="R166" s="777" t="s">
        <v>278</v>
      </c>
      <c r="S166" s="778"/>
      <c r="T166" s="778"/>
      <c r="U166" s="778"/>
      <c r="V166" s="778"/>
      <c r="W166" s="778"/>
      <c r="X166" s="778"/>
      <c r="Y166" s="778"/>
      <c r="Z166" s="778"/>
      <c r="AA166" s="778"/>
      <c r="AB166" s="775">
        <v>1467854</v>
      </c>
      <c r="AC166" s="775"/>
      <c r="AD166" s="775"/>
      <c r="AE166" s="775"/>
      <c r="AF166" s="775"/>
      <c r="AG166" s="776"/>
    </row>
    <row r="167" spans="2:33" s="763" customFormat="1" ht="12" customHeight="1">
      <c r="B167" s="777"/>
      <c r="C167" s="774" t="s">
        <v>281</v>
      </c>
      <c r="D167" s="774"/>
      <c r="E167" s="774"/>
      <c r="F167" s="774"/>
      <c r="G167" s="774"/>
      <c r="H167" s="774"/>
      <c r="I167" s="774"/>
      <c r="J167" s="774"/>
      <c r="K167" s="774"/>
      <c r="L167" s="775">
        <v>-1328</v>
      </c>
      <c r="M167" s="775"/>
      <c r="N167" s="775"/>
      <c r="O167" s="775"/>
      <c r="P167" s="775"/>
      <c r="Q167" s="776"/>
      <c r="R167" s="777"/>
      <c r="S167" s="778"/>
      <c r="T167" s="778" t="s">
        <v>314</v>
      </c>
      <c r="U167" s="778"/>
      <c r="V167" s="778"/>
      <c r="W167" s="778"/>
      <c r="X167" s="778"/>
      <c r="Y167" s="778"/>
      <c r="Z167" s="778"/>
      <c r="AA167" s="778"/>
      <c r="AB167" s="775">
        <v>1400505</v>
      </c>
      <c r="AC167" s="775"/>
      <c r="AD167" s="775"/>
      <c r="AE167" s="775"/>
      <c r="AF167" s="775"/>
      <c r="AG167" s="776"/>
    </row>
    <row r="168" spans="2:33" s="763" customFormat="1" ht="12" customHeight="1">
      <c r="B168" s="777"/>
      <c r="C168" s="774" t="s">
        <v>315</v>
      </c>
      <c r="D168" s="774"/>
      <c r="E168" s="774"/>
      <c r="F168" s="774"/>
      <c r="G168" s="774"/>
      <c r="H168" s="774"/>
      <c r="I168" s="774"/>
      <c r="J168" s="774"/>
      <c r="K168" s="774"/>
      <c r="L168" s="775">
        <v>1478</v>
      </c>
      <c r="M168" s="782"/>
      <c r="N168" s="782"/>
      <c r="O168" s="782"/>
      <c r="P168" s="782"/>
      <c r="Q168" s="783"/>
      <c r="R168" s="777"/>
      <c r="S168" s="778"/>
      <c r="T168" s="778" t="s">
        <v>316</v>
      </c>
      <c r="U168" s="778"/>
      <c r="V168" s="778"/>
      <c r="W168" s="778"/>
      <c r="X168" s="778"/>
      <c r="Y168" s="778"/>
      <c r="Z168" s="778"/>
      <c r="AA168" s="778"/>
      <c r="AB168" s="775">
        <v>67349</v>
      </c>
      <c r="AC168" s="775"/>
      <c r="AD168" s="775"/>
      <c r="AE168" s="775"/>
      <c r="AF168" s="775"/>
      <c r="AG168" s="776"/>
    </row>
    <row r="169" spans="2:33" s="763" customFormat="1" ht="12" customHeight="1">
      <c r="B169" s="787"/>
      <c r="C169" s="788" t="s">
        <v>285</v>
      </c>
      <c r="D169" s="788"/>
      <c r="E169" s="788"/>
      <c r="F169" s="788"/>
      <c r="G169" s="788"/>
      <c r="H169" s="788"/>
      <c r="I169" s="788"/>
      <c r="J169" s="788"/>
      <c r="K169" s="788"/>
      <c r="L169" s="789">
        <v>178610</v>
      </c>
      <c r="M169" s="789"/>
      <c r="N169" s="789"/>
      <c r="O169" s="789"/>
      <c r="P169" s="789"/>
      <c r="Q169" s="790"/>
      <c r="R169" s="777" t="s">
        <v>282</v>
      </c>
      <c r="S169" s="791"/>
      <c r="T169" s="791"/>
      <c r="U169" s="791"/>
      <c r="V169" s="791"/>
      <c r="W169" s="791"/>
      <c r="X169" s="791"/>
      <c r="Y169" s="791"/>
      <c r="Z169" s="791"/>
      <c r="AA169" s="791"/>
      <c r="AB169" s="792"/>
      <c r="AC169" s="789">
        <v>-777831</v>
      </c>
      <c r="AD169" s="793"/>
      <c r="AE169" s="793"/>
      <c r="AF169" s="793"/>
      <c r="AG169" s="794"/>
    </row>
    <row r="170" spans="2:33" s="763" customFormat="1" ht="12" customHeight="1">
      <c r="B170" s="795" t="s">
        <v>287</v>
      </c>
      <c r="C170" s="796"/>
      <c r="D170" s="796"/>
      <c r="E170" s="796"/>
      <c r="F170" s="796"/>
      <c r="G170" s="796"/>
      <c r="H170" s="796"/>
      <c r="I170" s="796"/>
      <c r="J170" s="796"/>
      <c r="K170" s="796"/>
      <c r="L170" s="797">
        <v>24570119</v>
      </c>
      <c r="M170" s="797"/>
      <c r="N170" s="797"/>
      <c r="O170" s="797"/>
      <c r="P170" s="797"/>
      <c r="Q170" s="798"/>
      <c r="R170" s="799"/>
      <c r="S170" s="800"/>
      <c r="T170" s="791" t="s">
        <v>317</v>
      </c>
      <c r="U170" s="800"/>
      <c r="V170" s="800"/>
      <c r="W170" s="800"/>
      <c r="X170" s="800"/>
      <c r="Y170" s="800"/>
      <c r="Z170" s="800"/>
      <c r="AA170" s="800"/>
      <c r="AB170" s="801">
        <v>-777831</v>
      </c>
      <c r="AC170" s="802"/>
      <c r="AD170" s="802"/>
      <c r="AE170" s="802"/>
      <c r="AF170" s="802"/>
      <c r="AG170" s="803"/>
    </row>
    <row r="171" spans="2:33" s="763" customFormat="1" ht="12" customHeight="1">
      <c r="B171" s="804"/>
      <c r="C171" s="804"/>
      <c r="D171" s="804"/>
      <c r="E171" s="804"/>
      <c r="F171" s="804"/>
      <c r="G171" s="804"/>
      <c r="H171" s="804"/>
      <c r="I171" s="804"/>
      <c r="J171" s="804"/>
      <c r="K171" s="804"/>
      <c r="L171" s="805"/>
      <c r="M171" s="805"/>
      <c r="N171" s="805"/>
      <c r="O171" s="805"/>
      <c r="P171" s="805"/>
      <c r="Q171" s="805"/>
      <c r="R171" s="806" t="s">
        <v>318</v>
      </c>
      <c r="S171" s="807"/>
      <c r="T171" s="807"/>
      <c r="U171" s="807"/>
      <c r="V171" s="807"/>
      <c r="W171" s="807"/>
      <c r="X171" s="807"/>
      <c r="Y171" s="807"/>
      <c r="Z171" s="807"/>
      <c r="AA171" s="807"/>
      <c r="AB171" s="808">
        <v>5467705</v>
      </c>
      <c r="AC171" s="809"/>
      <c r="AD171" s="809"/>
      <c r="AE171" s="809"/>
      <c r="AF171" s="809"/>
      <c r="AG171" s="810"/>
    </row>
    <row r="172" spans="2:33" s="763" customFormat="1" ht="12" customHeight="1">
      <c r="R172" s="811" t="s">
        <v>319</v>
      </c>
      <c r="S172" s="812"/>
      <c r="T172" s="812"/>
      <c r="U172" s="812"/>
      <c r="V172" s="812"/>
      <c r="W172" s="812"/>
      <c r="X172" s="812"/>
      <c r="Y172" s="812"/>
      <c r="Z172" s="812"/>
      <c r="AA172" s="812"/>
      <c r="AB172" s="813">
        <v>24570119</v>
      </c>
      <c r="AC172" s="814"/>
      <c r="AD172" s="814"/>
      <c r="AE172" s="814"/>
      <c r="AF172" s="814"/>
      <c r="AG172" s="815"/>
    </row>
  </sheetData>
  <mergeCells count="82">
    <mergeCell ref="L171:Q171"/>
    <mergeCell ref="AB171:AG171"/>
    <mergeCell ref="AB172:AG172"/>
    <mergeCell ref="L168:Q168"/>
    <mergeCell ref="AB168:AG168"/>
    <mergeCell ref="L169:Q169"/>
    <mergeCell ref="AC169:AG169"/>
    <mergeCell ref="L170:Q170"/>
    <mergeCell ref="AB170:AG170"/>
    <mergeCell ref="L165:Q165"/>
    <mergeCell ref="AB165:AG165"/>
    <mergeCell ref="L166:Q166"/>
    <mergeCell ref="AB166:AG166"/>
    <mergeCell ref="L167:Q167"/>
    <mergeCell ref="AB167:AG167"/>
    <mergeCell ref="L162:Q162"/>
    <mergeCell ref="AB162:AG162"/>
    <mergeCell ref="L163:Q163"/>
    <mergeCell ref="AB163:AG163"/>
    <mergeCell ref="L164:Q164"/>
    <mergeCell ref="AB164:AG164"/>
    <mergeCell ref="L159:Q159"/>
    <mergeCell ref="AB159:AG159"/>
    <mergeCell ref="L160:Q160"/>
    <mergeCell ref="AB160:AG160"/>
    <mergeCell ref="L161:Q161"/>
    <mergeCell ref="AB161:AG161"/>
    <mergeCell ref="L156:Q156"/>
    <mergeCell ref="AB156:AG156"/>
    <mergeCell ref="L157:Q157"/>
    <mergeCell ref="AB157:AG157"/>
    <mergeCell ref="L158:Q158"/>
    <mergeCell ref="AB158:AG158"/>
    <mergeCell ref="L153:Q153"/>
    <mergeCell ref="AB153:AG153"/>
    <mergeCell ref="L154:Q154"/>
    <mergeCell ref="AB154:AG154"/>
    <mergeCell ref="L155:Q155"/>
    <mergeCell ref="AB155:AG155"/>
    <mergeCell ref="L150:Q150"/>
    <mergeCell ref="AB150:AG150"/>
    <mergeCell ref="L151:Q151"/>
    <mergeCell ref="AB151:AG151"/>
    <mergeCell ref="L152:Q152"/>
    <mergeCell ref="AB152:AG152"/>
    <mergeCell ref="L149:Q149"/>
    <mergeCell ref="AB149:AG149"/>
    <mergeCell ref="D118:N118"/>
    <mergeCell ref="O118:U118"/>
    <mergeCell ref="D119:N119"/>
    <mergeCell ref="O119:U119"/>
    <mergeCell ref="I123:Z123"/>
    <mergeCell ref="Y130:AG130"/>
    <mergeCell ref="Y131:AG133"/>
    <mergeCell ref="D144:N144"/>
    <mergeCell ref="O144:U144"/>
    <mergeCell ref="D145:N145"/>
    <mergeCell ref="O145:U145"/>
    <mergeCell ref="U106:Z106"/>
    <mergeCell ref="U107:Z107"/>
    <mergeCell ref="U108:Z108"/>
    <mergeCell ref="U109:Z109"/>
    <mergeCell ref="C110:S110"/>
    <mergeCell ref="T110:Z110"/>
    <mergeCell ref="U105:Z105"/>
    <mergeCell ref="D9:N9"/>
    <mergeCell ref="O9:U9"/>
    <mergeCell ref="I11:Z11"/>
    <mergeCell ref="I34:Z34"/>
    <mergeCell ref="D61:N61"/>
    <mergeCell ref="O61:U61"/>
    <mergeCell ref="D62:N62"/>
    <mergeCell ref="O62:U62"/>
    <mergeCell ref="D63:N63"/>
    <mergeCell ref="O63:U63"/>
    <mergeCell ref="I65:Z65"/>
    <mergeCell ref="D6:N6"/>
    <mergeCell ref="O6:U6"/>
    <mergeCell ref="D7:N7"/>
    <mergeCell ref="O7:U7"/>
    <mergeCell ref="D8:N8"/>
    <mergeCell ref="O8:U8"/>
  </mergeCells>
  <phoneticPr fontId="20"/>
  <printOptions horizontalCentered="1"/>
  <pageMargins left="0.70866141732283472" right="0.70866141732283472" top="0.86614173228346458" bottom="0.74803149606299213" header="0.31496062992125984" footer="0.31496062992125984"/>
  <pageSetup paperSize="9" firstPageNumber="4" orientation="portrait" useFirstPageNumber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1D71-4B43-452F-9DAE-59644381B19C}">
  <dimension ref="A1:AI21"/>
  <sheetViews>
    <sheetView workbookViewId="0">
      <selection activeCell="AK5" sqref="AK5"/>
    </sheetView>
  </sheetViews>
  <sheetFormatPr defaultColWidth="9" defaultRowHeight="13"/>
  <cols>
    <col min="1" max="9" width="2.6328125" style="605" customWidth="1"/>
    <col min="10" max="10" width="7" style="605" customWidth="1"/>
    <col min="11" max="33" width="2.6328125" style="605" customWidth="1"/>
    <col min="34" max="256" width="9" style="605"/>
    <col min="257" max="265" width="2.6328125" style="605" customWidth="1"/>
    <col min="266" max="266" width="7" style="605" customWidth="1"/>
    <col min="267" max="289" width="2.6328125" style="605" customWidth="1"/>
    <col min="290" max="512" width="9" style="605"/>
    <col min="513" max="521" width="2.6328125" style="605" customWidth="1"/>
    <col min="522" max="522" width="7" style="605" customWidth="1"/>
    <col min="523" max="545" width="2.6328125" style="605" customWidth="1"/>
    <col min="546" max="768" width="9" style="605"/>
    <col min="769" max="777" width="2.6328125" style="605" customWidth="1"/>
    <col min="778" max="778" width="7" style="605" customWidth="1"/>
    <col min="779" max="801" width="2.6328125" style="605" customWidth="1"/>
    <col min="802" max="1024" width="9" style="605"/>
    <col min="1025" max="1033" width="2.6328125" style="605" customWidth="1"/>
    <col min="1034" max="1034" width="7" style="605" customWidth="1"/>
    <col min="1035" max="1057" width="2.6328125" style="605" customWidth="1"/>
    <col min="1058" max="1280" width="9" style="605"/>
    <col min="1281" max="1289" width="2.6328125" style="605" customWidth="1"/>
    <col min="1290" max="1290" width="7" style="605" customWidth="1"/>
    <col min="1291" max="1313" width="2.6328125" style="605" customWidth="1"/>
    <col min="1314" max="1536" width="9" style="605"/>
    <col min="1537" max="1545" width="2.6328125" style="605" customWidth="1"/>
    <col min="1546" max="1546" width="7" style="605" customWidth="1"/>
    <col min="1547" max="1569" width="2.6328125" style="605" customWidth="1"/>
    <col min="1570" max="1792" width="9" style="605"/>
    <col min="1793" max="1801" width="2.6328125" style="605" customWidth="1"/>
    <col min="1802" max="1802" width="7" style="605" customWidth="1"/>
    <col min="1803" max="1825" width="2.6328125" style="605" customWidth="1"/>
    <col min="1826" max="2048" width="9" style="605"/>
    <col min="2049" max="2057" width="2.6328125" style="605" customWidth="1"/>
    <col min="2058" max="2058" width="7" style="605" customWidth="1"/>
    <col min="2059" max="2081" width="2.6328125" style="605" customWidth="1"/>
    <col min="2082" max="2304" width="9" style="605"/>
    <col min="2305" max="2313" width="2.6328125" style="605" customWidth="1"/>
    <col min="2314" max="2314" width="7" style="605" customWidth="1"/>
    <col min="2315" max="2337" width="2.6328125" style="605" customWidth="1"/>
    <col min="2338" max="2560" width="9" style="605"/>
    <col min="2561" max="2569" width="2.6328125" style="605" customWidth="1"/>
    <col min="2570" max="2570" width="7" style="605" customWidth="1"/>
    <col min="2571" max="2593" width="2.6328125" style="605" customWidth="1"/>
    <col min="2594" max="2816" width="9" style="605"/>
    <col min="2817" max="2825" width="2.6328125" style="605" customWidth="1"/>
    <col min="2826" max="2826" width="7" style="605" customWidth="1"/>
    <col min="2827" max="2849" width="2.6328125" style="605" customWidth="1"/>
    <col min="2850" max="3072" width="9" style="605"/>
    <col min="3073" max="3081" width="2.6328125" style="605" customWidth="1"/>
    <col min="3082" max="3082" width="7" style="605" customWidth="1"/>
    <col min="3083" max="3105" width="2.6328125" style="605" customWidth="1"/>
    <col min="3106" max="3328" width="9" style="605"/>
    <col min="3329" max="3337" width="2.6328125" style="605" customWidth="1"/>
    <col min="3338" max="3338" width="7" style="605" customWidth="1"/>
    <col min="3339" max="3361" width="2.6328125" style="605" customWidth="1"/>
    <col min="3362" max="3584" width="9" style="605"/>
    <col min="3585" max="3593" width="2.6328125" style="605" customWidth="1"/>
    <col min="3594" max="3594" width="7" style="605" customWidth="1"/>
    <col min="3595" max="3617" width="2.6328125" style="605" customWidth="1"/>
    <col min="3618" max="3840" width="9" style="605"/>
    <col min="3841" max="3849" width="2.6328125" style="605" customWidth="1"/>
    <col min="3850" max="3850" width="7" style="605" customWidth="1"/>
    <col min="3851" max="3873" width="2.6328125" style="605" customWidth="1"/>
    <col min="3874" max="4096" width="9" style="605"/>
    <col min="4097" max="4105" width="2.6328125" style="605" customWidth="1"/>
    <col min="4106" max="4106" width="7" style="605" customWidth="1"/>
    <col min="4107" max="4129" width="2.6328125" style="605" customWidth="1"/>
    <col min="4130" max="4352" width="9" style="605"/>
    <col min="4353" max="4361" width="2.6328125" style="605" customWidth="1"/>
    <col min="4362" max="4362" width="7" style="605" customWidth="1"/>
    <col min="4363" max="4385" width="2.6328125" style="605" customWidth="1"/>
    <col min="4386" max="4608" width="9" style="605"/>
    <col min="4609" max="4617" width="2.6328125" style="605" customWidth="1"/>
    <col min="4618" max="4618" width="7" style="605" customWidth="1"/>
    <col min="4619" max="4641" width="2.6328125" style="605" customWidth="1"/>
    <col min="4642" max="4864" width="9" style="605"/>
    <col min="4865" max="4873" width="2.6328125" style="605" customWidth="1"/>
    <col min="4874" max="4874" width="7" style="605" customWidth="1"/>
    <col min="4875" max="4897" width="2.6328125" style="605" customWidth="1"/>
    <col min="4898" max="5120" width="9" style="605"/>
    <col min="5121" max="5129" width="2.6328125" style="605" customWidth="1"/>
    <col min="5130" max="5130" width="7" style="605" customWidth="1"/>
    <col min="5131" max="5153" width="2.6328125" style="605" customWidth="1"/>
    <col min="5154" max="5376" width="9" style="605"/>
    <col min="5377" max="5385" width="2.6328125" style="605" customWidth="1"/>
    <col min="5386" max="5386" width="7" style="605" customWidth="1"/>
    <col min="5387" max="5409" width="2.6328125" style="605" customWidth="1"/>
    <col min="5410" max="5632" width="9" style="605"/>
    <col min="5633" max="5641" width="2.6328125" style="605" customWidth="1"/>
    <col min="5642" max="5642" width="7" style="605" customWidth="1"/>
    <col min="5643" max="5665" width="2.6328125" style="605" customWidth="1"/>
    <col min="5666" max="5888" width="9" style="605"/>
    <col min="5889" max="5897" width="2.6328125" style="605" customWidth="1"/>
    <col min="5898" max="5898" width="7" style="605" customWidth="1"/>
    <col min="5899" max="5921" width="2.6328125" style="605" customWidth="1"/>
    <col min="5922" max="6144" width="9" style="605"/>
    <col min="6145" max="6153" width="2.6328125" style="605" customWidth="1"/>
    <col min="6154" max="6154" width="7" style="605" customWidth="1"/>
    <col min="6155" max="6177" width="2.6328125" style="605" customWidth="1"/>
    <col min="6178" max="6400" width="9" style="605"/>
    <col min="6401" max="6409" width="2.6328125" style="605" customWidth="1"/>
    <col min="6410" max="6410" width="7" style="605" customWidth="1"/>
    <col min="6411" max="6433" width="2.6328125" style="605" customWidth="1"/>
    <col min="6434" max="6656" width="9" style="605"/>
    <col min="6657" max="6665" width="2.6328125" style="605" customWidth="1"/>
    <col min="6666" max="6666" width="7" style="605" customWidth="1"/>
    <col min="6667" max="6689" width="2.6328125" style="605" customWidth="1"/>
    <col min="6690" max="6912" width="9" style="605"/>
    <col min="6913" max="6921" width="2.6328125" style="605" customWidth="1"/>
    <col min="6922" max="6922" width="7" style="605" customWidth="1"/>
    <col min="6923" max="6945" width="2.6328125" style="605" customWidth="1"/>
    <col min="6946" max="7168" width="9" style="605"/>
    <col min="7169" max="7177" width="2.6328125" style="605" customWidth="1"/>
    <col min="7178" max="7178" width="7" style="605" customWidth="1"/>
    <col min="7179" max="7201" width="2.6328125" style="605" customWidth="1"/>
    <col min="7202" max="7424" width="9" style="605"/>
    <col min="7425" max="7433" width="2.6328125" style="605" customWidth="1"/>
    <col min="7434" max="7434" width="7" style="605" customWidth="1"/>
    <col min="7435" max="7457" width="2.6328125" style="605" customWidth="1"/>
    <col min="7458" max="7680" width="9" style="605"/>
    <col min="7681" max="7689" width="2.6328125" style="605" customWidth="1"/>
    <col min="7690" max="7690" width="7" style="605" customWidth="1"/>
    <col min="7691" max="7713" width="2.6328125" style="605" customWidth="1"/>
    <col min="7714" max="7936" width="9" style="605"/>
    <col min="7937" max="7945" width="2.6328125" style="605" customWidth="1"/>
    <col min="7946" max="7946" width="7" style="605" customWidth="1"/>
    <col min="7947" max="7969" width="2.6328125" style="605" customWidth="1"/>
    <col min="7970" max="8192" width="9" style="605"/>
    <col min="8193" max="8201" width="2.6328125" style="605" customWidth="1"/>
    <col min="8202" max="8202" width="7" style="605" customWidth="1"/>
    <col min="8203" max="8225" width="2.6328125" style="605" customWidth="1"/>
    <col min="8226" max="8448" width="9" style="605"/>
    <col min="8449" max="8457" width="2.6328125" style="605" customWidth="1"/>
    <col min="8458" max="8458" width="7" style="605" customWidth="1"/>
    <col min="8459" max="8481" width="2.6328125" style="605" customWidth="1"/>
    <col min="8482" max="8704" width="9" style="605"/>
    <col min="8705" max="8713" width="2.6328125" style="605" customWidth="1"/>
    <col min="8714" max="8714" width="7" style="605" customWidth="1"/>
    <col min="8715" max="8737" width="2.6328125" style="605" customWidth="1"/>
    <col min="8738" max="8960" width="9" style="605"/>
    <col min="8961" max="8969" width="2.6328125" style="605" customWidth="1"/>
    <col min="8970" max="8970" width="7" style="605" customWidth="1"/>
    <col min="8971" max="8993" width="2.6328125" style="605" customWidth="1"/>
    <col min="8994" max="9216" width="9" style="605"/>
    <col min="9217" max="9225" width="2.6328125" style="605" customWidth="1"/>
    <col min="9226" max="9226" width="7" style="605" customWidth="1"/>
    <col min="9227" max="9249" width="2.6328125" style="605" customWidth="1"/>
    <col min="9250" max="9472" width="9" style="605"/>
    <col min="9473" max="9481" width="2.6328125" style="605" customWidth="1"/>
    <col min="9482" max="9482" width="7" style="605" customWidth="1"/>
    <col min="9483" max="9505" width="2.6328125" style="605" customWidth="1"/>
    <col min="9506" max="9728" width="9" style="605"/>
    <col min="9729" max="9737" width="2.6328125" style="605" customWidth="1"/>
    <col min="9738" max="9738" width="7" style="605" customWidth="1"/>
    <col min="9739" max="9761" width="2.6328125" style="605" customWidth="1"/>
    <col min="9762" max="9984" width="9" style="605"/>
    <col min="9985" max="9993" width="2.6328125" style="605" customWidth="1"/>
    <col min="9994" max="9994" width="7" style="605" customWidth="1"/>
    <col min="9995" max="10017" width="2.6328125" style="605" customWidth="1"/>
    <col min="10018" max="10240" width="9" style="605"/>
    <col min="10241" max="10249" width="2.6328125" style="605" customWidth="1"/>
    <col min="10250" max="10250" width="7" style="605" customWidth="1"/>
    <col min="10251" max="10273" width="2.6328125" style="605" customWidth="1"/>
    <col min="10274" max="10496" width="9" style="605"/>
    <col min="10497" max="10505" width="2.6328125" style="605" customWidth="1"/>
    <col min="10506" max="10506" width="7" style="605" customWidth="1"/>
    <col min="10507" max="10529" width="2.6328125" style="605" customWidth="1"/>
    <col min="10530" max="10752" width="9" style="605"/>
    <col min="10753" max="10761" width="2.6328125" style="605" customWidth="1"/>
    <col min="10762" max="10762" width="7" style="605" customWidth="1"/>
    <col min="10763" max="10785" width="2.6328125" style="605" customWidth="1"/>
    <col min="10786" max="11008" width="9" style="605"/>
    <col min="11009" max="11017" width="2.6328125" style="605" customWidth="1"/>
    <col min="11018" max="11018" width="7" style="605" customWidth="1"/>
    <col min="11019" max="11041" width="2.6328125" style="605" customWidth="1"/>
    <col min="11042" max="11264" width="9" style="605"/>
    <col min="11265" max="11273" width="2.6328125" style="605" customWidth="1"/>
    <col min="11274" max="11274" width="7" style="605" customWidth="1"/>
    <col min="11275" max="11297" width="2.6328125" style="605" customWidth="1"/>
    <col min="11298" max="11520" width="9" style="605"/>
    <col min="11521" max="11529" width="2.6328125" style="605" customWidth="1"/>
    <col min="11530" max="11530" width="7" style="605" customWidth="1"/>
    <col min="11531" max="11553" width="2.6328125" style="605" customWidth="1"/>
    <col min="11554" max="11776" width="9" style="605"/>
    <col min="11777" max="11785" width="2.6328125" style="605" customWidth="1"/>
    <col min="11786" max="11786" width="7" style="605" customWidth="1"/>
    <col min="11787" max="11809" width="2.6328125" style="605" customWidth="1"/>
    <col min="11810" max="12032" width="9" style="605"/>
    <col min="12033" max="12041" width="2.6328125" style="605" customWidth="1"/>
    <col min="12042" max="12042" width="7" style="605" customWidth="1"/>
    <col min="12043" max="12065" width="2.6328125" style="605" customWidth="1"/>
    <col min="12066" max="12288" width="9" style="605"/>
    <col min="12289" max="12297" width="2.6328125" style="605" customWidth="1"/>
    <col min="12298" max="12298" width="7" style="605" customWidth="1"/>
    <col min="12299" max="12321" width="2.6328125" style="605" customWidth="1"/>
    <col min="12322" max="12544" width="9" style="605"/>
    <col min="12545" max="12553" width="2.6328125" style="605" customWidth="1"/>
    <col min="12554" max="12554" width="7" style="605" customWidth="1"/>
    <col min="12555" max="12577" width="2.6328125" style="605" customWidth="1"/>
    <col min="12578" max="12800" width="9" style="605"/>
    <col min="12801" max="12809" width="2.6328125" style="605" customWidth="1"/>
    <col min="12810" max="12810" width="7" style="605" customWidth="1"/>
    <col min="12811" max="12833" width="2.6328125" style="605" customWidth="1"/>
    <col min="12834" max="13056" width="9" style="605"/>
    <col min="13057" max="13065" width="2.6328125" style="605" customWidth="1"/>
    <col min="13066" max="13066" width="7" style="605" customWidth="1"/>
    <col min="13067" max="13089" width="2.6328125" style="605" customWidth="1"/>
    <col min="13090" max="13312" width="9" style="605"/>
    <col min="13313" max="13321" width="2.6328125" style="605" customWidth="1"/>
    <col min="13322" max="13322" width="7" style="605" customWidth="1"/>
    <col min="13323" max="13345" width="2.6328125" style="605" customWidth="1"/>
    <col min="13346" max="13568" width="9" style="605"/>
    <col min="13569" max="13577" width="2.6328125" style="605" customWidth="1"/>
    <col min="13578" max="13578" width="7" style="605" customWidth="1"/>
    <col min="13579" max="13601" width="2.6328125" style="605" customWidth="1"/>
    <col min="13602" max="13824" width="9" style="605"/>
    <col min="13825" max="13833" width="2.6328125" style="605" customWidth="1"/>
    <col min="13834" max="13834" width="7" style="605" customWidth="1"/>
    <col min="13835" max="13857" width="2.6328125" style="605" customWidth="1"/>
    <col min="13858" max="14080" width="9" style="605"/>
    <col min="14081" max="14089" width="2.6328125" style="605" customWidth="1"/>
    <col min="14090" max="14090" width="7" style="605" customWidth="1"/>
    <col min="14091" max="14113" width="2.6328125" style="605" customWidth="1"/>
    <col min="14114" max="14336" width="9" style="605"/>
    <col min="14337" max="14345" width="2.6328125" style="605" customWidth="1"/>
    <col min="14346" max="14346" width="7" style="605" customWidth="1"/>
    <col min="14347" max="14369" width="2.6328125" style="605" customWidth="1"/>
    <col min="14370" max="14592" width="9" style="605"/>
    <col min="14593" max="14601" width="2.6328125" style="605" customWidth="1"/>
    <col min="14602" max="14602" width="7" style="605" customWidth="1"/>
    <col min="14603" max="14625" width="2.6328125" style="605" customWidth="1"/>
    <col min="14626" max="14848" width="9" style="605"/>
    <col min="14849" max="14857" width="2.6328125" style="605" customWidth="1"/>
    <col min="14858" max="14858" width="7" style="605" customWidth="1"/>
    <col min="14859" max="14881" width="2.6328125" style="605" customWidth="1"/>
    <col min="14882" max="15104" width="9" style="605"/>
    <col min="15105" max="15113" width="2.6328125" style="605" customWidth="1"/>
    <col min="15114" max="15114" width="7" style="605" customWidth="1"/>
    <col min="15115" max="15137" width="2.6328125" style="605" customWidth="1"/>
    <col min="15138" max="15360" width="9" style="605"/>
    <col min="15361" max="15369" width="2.6328125" style="605" customWidth="1"/>
    <col min="15370" max="15370" width="7" style="605" customWidth="1"/>
    <col min="15371" max="15393" width="2.6328125" style="605" customWidth="1"/>
    <col min="15394" max="15616" width="9" style="605"/>
    <col min="15617" max="15625" width="2.6328125" style="605" customWidth="1"/>
    <col min="15626" max="15626" width="7" style="605" customWidth="1"/>
    <col min="15627" max="15649" width="2.6328125" style="605" customWidth="1"/>
    <col min="15650" max="15872" width="9" style="605"/>
    <col min="15873" max="15881" width="2.6328125" style="605" customWidth="1"/>
    <col min="15882" max="15882" width="7" style="605" customWidth="1"/>
    <col min="15883" max="15905" width="2.6328125" style="605" customWidth="1"/>
    <col min="15906" max="16128" width="9" style="605"/>
    <col min="16129" max="16137" width="2.6328125" style="605" customWidth="1"/>
    <col min="16138" max="16138" width="7" style="605" customWidth="1"/>
    <col min="16139" max="16161" width="2.6328125" style="605" customWidth="1"/>
    <col min="16162" max="16384" width="9" style="605"/>
  </cols>
  <sheetData>
    <row r="1" spans="1:35" ht="15" customHeight="1">
      <c r="A1" s="816" t="s">
        <v>363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816"/>
      <c r="W1" s="816"/>
      <c r="X1" s="816"/>
      <c r="Y1" s="816"/>
      <c r="Z1" s="816"/>
      <c r="AA1" s="816"/>
      <c r="AB1" s="816"/>
      <c r="AC1" s="816"/>
      <c r="AD1" s="816"/>
      <c r="AE1" s="816"/>
      <c r="AF1" s="816"/>
    </row>
    <row r="2" spans="1:35" ht="15" customHeight="1">
      <c r="A2" s="816"/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816"/>
      <c r="R2" s="816"/>
      <c r="S2" s="816"/>
      <c r="T2" s="816"/>
      <c r="U2" s="816"/>
      <c r="V2" s="816"/>
      <c r="W2" s="816"/>
      <c r="X2" s="816"/>
      <c r="Y2" s="816"/>
      <c r="Z2" s="816"/>
      <c r="AA2" s="816"/>
      <c r="AB2" s="816"/>
      <c r="AC2" s="816"/>
      <c r="AD2" s="816"/>
      <c r="AE2" s="816"/>
      <c r="AF2" s="816"/>
      <c r="AH2" s="817"/>
    </row>
    <row r="3" spans="1:35" ht="15" customHeight="1">
      <c r="A3" s="816"/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  <c r="AF3" s="816"/>
      <c r="AH3" s="817"/>
    </row>
    <row r="4" spans="1:35" ht="15" customHeight="1">
      <c r="A4" s="816"/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  <c r="R4" s="816"/>
      <c r="S4" s="816"/>
      <c r="T4" s="816"/>
      <c r="U4" s="816"/>
      <c r="V4" s="816"/>
      <c r="W4" s="816"/>
      <c r="X4" s="816"/>
      <c r="Y4" s="816"/>
      <c r="Z4" s="816"/>
      <c r="AA4" s="816"/>
      <c r="AB4" s="816"/>
      <c r="AC4" s="816"/>
      <c r="AD4" s="816"/>
      <c r="AE4" s="816"/>
      <c r="AF4" s="816"/>
      <c r="AH4" s="817"/>
    </row>
    <row r="5" spans="1:35" ht="15" customHeight="1">
      <c r="A5" s="816"/>
      <c r="B5" s="816"/>
      <c r="C5" s="816"/>
      <c r="D5" s="816"/>
      <c r="E5" s="816"/>
      <c r="F5" s="816"/>
      <c r="G5" s="816"/>
      <c r="H5" s="816"/>
      <c r="I5" s="816"/>
      <c r="J5" s="816"/>
      <c r="K5" s="816"/>
      <c r="L5" s="816"/>
      <c r="M5" s="816"/>
      <c r="N5" s="816"/>
      <c r="O5" s="816"/>
      <c r="P5" s="816"/>
      <c r="Q5" s="816"/>
      <c r="R5" s="816"/>
      <c r="S5" s="816"/>
      <c r="T5" s="816"/>
      <c r="U5" s="816"/>
      <c r="V5" s="816"/>
      <c r="W5" s="816"/>
      <c r="X5" s="816"/>
      <c r="Y5" s="816"/>
      <c r="Z5" s="816"/>
      <c r="AA5" s="816"/>
      <c r="AB5" s="816"/>
      <c r="AC5" s="816"/>
      <c r="AD5" s="816"/>
      <c r="AE5" s="816"/>
      <c r="AF5" s="816"/>
      <c r="AH5" s="817"/>
    </row>
    <row r="6" spans="1:35" ht="15" customHeight="1">
      <c r="A6" s="816"/>
      <c r="B6" s="816"/>
      <c r="C6" s="816"/>
      <c r="D6" s="816"/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  <c r="W6" s="816"/>
      <c r="X6" s="816"/>
      <c r="Y6" s="816"/>
      <c r="Z6" s="816"/>
      <c r="AA6" s="816"/>
      <c r="AB6" s="816"/>
      <c r="AC6" s="816"/>
      <c r="AD6" s="816"/>
      <c r="AE6" s="816"/>
      <c r="AF6" s="816"/>
      <c r="AH6" s="817"/>
    </row>
    <row r="7" spans="1:35" ht="15" customHeight="1">
      <c r="A7" s="816"/>
      <c r="B7" s="816"/>
      <c r="C7" s="8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  <c r="W7" s="816"/>
      <c r="X7" s="816"/>
      <c r="Y7" s="816"/>
      <c r="Z7" s="816"/>
      <c r="AA7" s="816"/>
      <c r="AB7" s="816"/>
      <c r="AC7" s="816"/>
      <c r="AD7" s="816"/>
      <c r="AE7" s="816"/>
      <c r="AF7" s="816"/>
      <c r="AH7" s="817"/>
    </row>
    <row r="8" spans="1:35" ht="15" customHeight="1">
      <c r="A8" s="816"/>
      <c r="B8" s="816"/>
      <c r="C8" s="816"/>
      <c r="D8" s="816"/>
      <c r="E8" s="816"/>
      <c r="F8" s="816"/>
      <c r="G8" s="816"/>
      <c r="H8" s="816"/>
      <c r="I8" s="816"/>
      <c r="J8" s="816"/>
      <c r="K8" s="816"/>
      <c r="L8" s="816"/>
      <c r="M8" s="816"/>
      <c r="N8" s="816"/>
      <c r="O8" s="816"/>
      <c r="P8" s="816"/>
      <c r="Q8" s="816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6"/>
      <c r="AC8" s="816"/>
      <c r="AD8" s="816"/>
      <c r="AE8" s="816"/>
      <c r="AF8" s="816"/>
    </row>
    <row r="9" spans="1:35" ht="15" customHeight="1">
      <c r="A9" s="816"/>
      <c r="B9" s="816"/>
      <c r="C9" s="816"/>
      <c r="D9" s="816"/>
      <c r="E9" s="816"/>
      <c r="F9" s="816"/>
      <c r="G9" s="816"/>
      <c r="H9" s="816"/>
      <c r="I9" s="816"/>
      <c r="J9" s="816"/>
      <c r="K9" s="816"/>
      <c r="L9" s="816"/>
      <c r="M9" s="816"/>
      <c r="N9" s="816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6"/>
      <c r="AC9" s="816"/>
      <c r="AD9" s="816"/>
      <c r="AE9" s="816"/>
      <c r="AF9" s="816"/>
    </row>
    <row r="10" spans="1:35" ht="15" customHeight="1">
      <c r="A10" s="606"/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</row>
    <row r="11" spans="1:35">
      <c r="A11" s="607" t="s">
        <v>181</v>
      </c>
      <c r="AI11" s="818"/>
    </row>
    <row r="12" spans="1:35" ht="22" customHeight="1">
      <c r="A12" s="609" t="s">
        <v>182</v>
      </c>
      <c r="B12" s="610"/>
      <c r="C12" s="610"/>
      <c r="D12" s="610"/>
      <c r="E12" s="610"/>
      <c r="F12" s="610"/>
      <c r="G12" s="610"/>
      <c r="H12" s="610"/>
      <c r="I12" s="611"/>
      <c r="J12" s="819" t="s">
        <v>364</v>
      </c>
      <c r="K12" s="820"/>
      <c r="L12" s="820"/>
      <c r="M12" s="820"/>
      <c r="N12" s="820"/>
      <c r="O12" s="821"/>
      <c r="P12" s="821"/>
      <c r="Q12" s="821"/>
      <c r="R12" s="821"/>
      <c r="S12" s="819" t="s">
        <v>365</v>
      </c>
      <c r="T12" s="820"/>
      <c r="U12" s="820"/>
      <c r="V12" s="820"/>
      <c r="W12" s="820"/>
      <c r="X12" s="819" t="s">
        <v>366</v>
      </c>
      <c r="Y12" s="820"/>
      <c r="Z12" s="820"/>
      <c r="AA12" s="820"/>
      <c r="AB12" s="820"/>
      <c r="AC12" s="821"/>
      <c r="AD12" s="821"/>
      <c r="AE12" s="821"/>
      <c r="AF12" s="822"/>
    </row>
    <row r="13" spans="1:35" ht="39.75" customHeight="1">
      <c r="A13" s="618"/>
      <c r="B13" s="619"/>
      <c r="C13" s="619"/>
      <c r="D13" s="619"/>
      <c r="E13" s="619"/>
      <c r="F13" s="619"/>
      <c r="G13" s="619"/>
      <c r="H13" s="619"/>
      <c r="I13" s="620"/>
      <c r="J13" s="823"/>
      <c r="K13" s="824"/>
      <c r="L13" s="824"/>
      <c r="M13" s="824"/>
      <c r="N13" s="824"/>
      <c r="O13" s="825" t="s">
        <v>367</v>
      </c>
      <c r="P13" s="826"/>
      <c r="Q13" s="826"/>
      <c r="R13" s="826"/>
      <c r="S13" s="823"/>
      <c r="T13" s="824"/>
      <c r="U13" s="824"/>
      <c r="V13" s="824"/>
      <c r="W13" s="824"/>
      <c r="X13" s="823"/>
      <c r="Y13" s="824"/>
      <c r="Z13" s="824"/>
      <c r="AA13" s="824"/>
      <c r="AB13" s="824"/>
      <c r="AC13" s="827" t="s">
        <v>368</v>
      </c>
      <c r="AD13" s="826"/>
      <c r="AE13" s="826"/>
      <c r="AF13" s="828"/>
    </row>
    <row r="14" spans="1:35" ht="34.5" customHeight="1">
      <c r="A14" s="624" t="str">
        <f>CONCATENATE("令和",[5]form!B1,"年度予定")</f>
        <v>令和6年度予定</v>
      </c>
      <c r="B14" s="625"/>
      <c r="C14" s="625"/>
      <c r="D14" s="625"/>
      <c r="E14" s="625"/>
      <c r="F14" s="625"/>
      <c r="G14" s="625"/>
      <c r="H14" s="625"/>
      <c r="I14" s="625"/>
      <c r="J14" s="829">
        <v>33333300</v>
      </c>
      <c r="K14" s="830"/>
      <c r="L14" s="830"/>
      <c r="M14" s="830"/>
      <c r="N14" s="830"/>
      <c r="O14" s="831">
        <v>104</v>
      </c>
      <c r="P14" s="832"/>
      <c r="Q14" s="832"/>
      <c r="R14" s="833"/>
      <c r="S14" s="829">
        <v>320512.5</v>
      </c>
      <c r="T14" s="830"/>
      <c r="U14" s="830"/>
      <c r="V14" s="830"/>
      <c r="W14" s="830"/>
      <c r="X14" s="829">
        <v>726000</v>
      </c>
      <c r="Y14" s="830"/>
      <c r="Z14" s="830"/>
      <c r="AA14" s="830"/>
      <c r="AB14" s="830"/>
      <c r="AC14" s="831">
        <v>328</v>
      </c>
      <c r="AD14" s="832"/>
      <c r="AE14" s="832"/>
      <c r="AF14" s="834"/>
      <c r="AG14" s="605" t="s">
        <v>369</v>
      </c>
    </row>
    <row r="15" spans="1:35" ht="21" customHeight="1">
      <c r="A15" s="631"/>
      <c r="B15" s="632"/>
      <c r="C15" s="632"/>
      <c r="D15" s="632"/>
      <c r="E15" s="632"/>
      <c r="F15" s="633" t="s">
        <v>186</v>
      </c>
      <c r="G15" s="633"/>
      <c r="H15" s="633"/>
      <c r="I15" s="633"/>
      <c r="J15" s="637" t="s">
        <v>187</v>
      </c>
      <c r="K15" s="637"/>
      <c r="L15" s="637"/>
      <c r="M15" s="637"/>
      <c r="N15" s="637"/>
      <c r="O15" s="634" t="s">
        <v>187</v>
      </c>
      <c r="P15" s="635"/>
      <c r="Q15" s="635"/>
      <c r="R15" s="636"/>
      <c r="S15" s="637" t="s">
        <v>187</v>
      </c>
      <c r="T15" s="637"/>
      <c r="U15" s="637"/>
      <c r="V15" s="637"/>
      <c r="W15" s="637"/>
      <c r="X15" s="637" t="s">
        <v>187</v>
      </c>
      <c r="Y15" s="637"/>
      <c r="Z15" s="637"/>
      <c r="AA15" s="637"/>
      <c r="AB15" s="637"/>
      <c r="AC15" s="634" t="s">
        <v>187</v>
      </c>
      <c r="AD15" s="635"/>
      <c r="AE15" s="635"/>
      <c r="AF15" s="835"/>
    </row>
    <row r="16" spans="1:35" ht="34.5" customHeight="1">
      <c r="A16" s="640" t="str">
        <f>CONCATENATE("当年度前期実績",
"　　　　　（R",[5]form!B1,".4.1～R",[5]form!B1,".9.30）")</f>
        <v>当年度前期実績　　　　　（R6.4.1～R6.9.30）</v>
      </c>
      <c r="B16" s="641"/>
      <c r="C16" s="641"/>
      <c r="D16" s="641"/>
      <c r="E16" s="641"/>
      <c r="F16" s="641"/>
      <c r="G16" s="641"/>
      <c r="H16" s="641"/>
      <c r="I16" s="641"/>
      <c r="J16" s="829">
        <v>18554349</v>
      </c>
      <c r="K16" s="830"/>
      <c r="L16" s="830"/>
      <c r="M16" s="830"/>
      <c r="N16" s="830"/>
      <c r="O16" s="831">
        <v>52</v>
      </c>
      <c r="P16" s="832"/>
      <c r="Q16" s="832"/>
      <c r="R16" s="833"/>
      <c r="S16" s="829">
        <v>356814.40384615387</v>
      </c>
      <c r="T16" s="830"/>
      <c r="U16" s="830"/>
      <c r="V16" s="830"/>
      <c r="W16" s="830"/>
      <c r="X16" s="829">
        <v>320212</v>
      </c>
      <c r="Y16" s="830"/>
      <c r="Z16" s="830"/>
      <c r="AA16" s="830"/>
      <c r="AB16" s="830"/>
      <c r="AC16" s="831">
        <v>166</v>
      </c>
      <c r="AD16" s="832"/>
      <c r="AE16" s="832"/>
      <c r="AF16" s="834"/>
    </row>
    <row r="17" spans="1:32" ht="21" customHeight="1">
      <c r="A17" s="631"/>
      <c r="B17" s="632"/>
      <c r="C17" s="632"/>
      <c r="D17" s="632"/>
      <c r="E17" s="632"/>
      <c r="F17" s="633" t="s">
        <v>186</v>
      </c>
      <c r="G17" s="633"/>
      <c r="H17" s="633"/>
      <c r="I17" s="633"/>
      <c r="J17" s="648">
        <f>IF(J14=0,"",ROUND(J16/J14*100,2))</f>
        <v>55.66</v>
      </c>
      <c r="K17" s="648"/>
      <c r="L17" s="648"/>
      <c r="M17" s="648"/>
      <c r="N17" s="648"/>
      <c r="O17" s="634" t="s">
        <v>187</v>
      </c>
      <c r="P17" s="635"/>
      <c r="Q17" s="635"/>
      <c r="R17" s="635"/>
      <c r="S17" s="648">
        <f>IF(S14=0,"",ROUND(S16/S14*100,2))</f>
        <v>111.33</v>
      </c>
      <c r="T17" s="648"/>
      <c r="U17" s="648"/>
      <c r="V17" s="648"/>
      <c r="W17" s="648"/>
      <c r="X17" s="648">
        <f>IF(X14=0,"",ROUND(X16/X14*100,2))</f>
        <v>44.11</v>
      </c>
      <c r="Y17" s="648"/>
      <c r="Z17" s="648"/>
      <c r="AA17" s="648"/>
      <c r="AB17" s="648"/>
      <c r="AC17" s="634" t="s">
        <v>187</v>
      </c>
      <c r="AD17" s="635"/>
      <c r="AE17" s="635"/>
      <c r="AF17" s="835"/>
    </row>
    <row r="18" spans="1:32" ht="34.5" customHeight="1">
      <c r="A18" s="640" t="str">
        <f>CONCATENATE("前年度前期実績",
"　　　　　　　　　　　　　（R",[5]form!B1-1,".4.1～R",[5]form!B1-1,".9.30）")</f>
        <v>前年度前期実績　　　　　　　　　　　　　（R5.4.1～R5.9.30）</v>
      </c>
      <c r="B18" s="641"/>
      <c r="C18" s="641"/>
      <c r="D18" s="641"/>
      <c r="E18" s="641"/>
      <c r="F18" s="641"/>
      <c r="G18" s="641"/>
      <c r="H18" s="641"/>
      <c r="I18" s="651"/>
      <c r="J18" s="829">
        <v>15018855</v>
      </c>
      <c r="K18" s="830"/>
      <c r="L18" s="830"/>
      <c r="M18" s="830"/>
      <c r="N18" s="830"/>
      <c r="O18" s="831">
        <v>51</v>
      </c>
      <c r="P18" s="832"/>
      <c r="Q18" s="832"/>
      <c r="R18" s="833"/>
      <c r="S18" s="829">
        <v>294487.35294117645</v>
      </c>
      <c r="T18" s="830"/>
      <c r="U18" s="830"/>
      <c r="V18" s="830"/>
      <c r="W18" s="830"/>
      <c r="X18" s="829">
        <v>352342</v>
      </c>
      <c r="Y18" s="830"/>
      <c r="Z18" s="830"/>
      <c r="AA18" s="830"/>
      <c r="AB18" s="830"/>
      <c r="AC18" s="831">
        <v>163</v>
      </c>
      <c r="AD18" s="832"/>
      <c r="AE18" s="832"/>
      <c r="AF18" s="834"/>
    </row>
    <row r="19" spans="1:32" ht="21" customHeight="1">
      <c r="A19" s="631"/>
      <c r="B19" s="632"/>
      <c r="C19" s="632"/>
      <c r="D19" s="632"/>
      <c r="E19" s="632"/>
      <c r="F19" s="633" t="s">
        <v>186</v>
      </c>
      <c r="G19" s="633"/>
      <c r="H19" s="633"/>
      <c r="I19" s="633"/>
      <c r="J19" s="637" t="s">
        <v>187</v>
      </c>
      <c r="K19" s="637"/>
      <c r="L19" s="637"/>
      <c r="M19" s="637"/>
      <c r="N19" s="637"/>
      <c r="O19" s="636" t="s">
        <v>187</v>
      </c>
      <c r="P19" s="637"/>
      <c r="Q19" s="637"/>
      <c r="R19" s="637"/>
      <c r="S19" s="637" t="s">
        <v>187</v>
      </c>
      <c r="T19" s="637"/>
      <c r="U19" s="637"/>
      <c r="V19" s="637"/>
      <c r="W19" s="637"/>
      <c r="X19" s="637" t="s">
        <v>187</v>
      </c>
      <c r="Y19" s="637"/>
      <c r="Z19" s="637"/>
      <c r="AA19" s="637"/>
      <c r="AB19" s="637"/>
      <c r="AC19" s="636" t="s">
        <v>187</v>
      </c>
      <c r="AD19" s="637"/>
      <c r="AE19" s="637"/>
      <c r="AF19" s="836"/>
    </row>
    <row r="20" spans="1:32" ht="21" customHeight="1">
      <c r="A20" s="640" t="s">
        <v>188</v>
      </c>
      <c r="B20" s="641"/>
      <c r="C20" s="641"/>
      <c r="D20" s="641"/>
      <c r="E20" s="641"/>
      <c r="F20" s="641" t="s">
        <v>189</v>
      </c>
      <c r="G20" s="641"/>
      <c r="H20" s="641"/>
      <c r="I20" s="651"/>
      <c r="J20" s="837">
        <v>3535494</v>
      </c>
      <c r="K20" s="837"/>
      <c r="L20" s="837"/>
      <c r="M20" s="837"/>
      <c r="N20" s="837"/>
      <c r="O20" s="838">
        <v>1</v>
      </c>
      <c r="P20" s="838"/>
      <c r="Q20" s="838"/>
      <c r="R20" s="838"/>
      <c r="S20" s="837">
        <v>62327.050904977426</v>
      </c>
      <c r="T20" s="837"/>
      <c r="U20" s="837"/>
      <c r="V20" s="837"/>
      <c r="W20" s="837"/>
      <c r="X20" s="837">
        <v>-32130</v>
      </c>
      <c r="Y20" s="837"/>
      <c r="Z20" s="837"/>
      <c r="AA20" s="837"/>
      <c r="AB20" s="837"/>
      <c r="AC20" s="839">
        <v>3</v>
      </c>
      <c r="AD20" s="839"/>
      <c r="AE20" s="839"/>
      <c r="AF20" s="840"/>
    </row>
    <row r="21" spans="1:32" ht="21" customHeight="1">
      <c r="A21" s="660"/>
      <c r="B21" s="661"/>
      <c r="C21" s="661"/>
      <c r="D21" s="661"/>
      <c r="E21" s="661"/>
      <c r="F21" s="662" t="s">
        <v>190</v>
      </c>
      <c r="G21" s="662"/>
      <c r="H21" s="662"/>
      <c r="I21" s="663"/>
      <c r="J21" s="664">
        <v>23.540369755217689</v>
      </c>
      <c r="K21" s="665"/>
      <c r="L21" s="665"/>
      <c r="M21" s="665"/>
      <c r="N21" s="665"/>
      <c r="O21" s="664">
        <v>1.9607843137254901</v>
      </c>
      <c r="P21" s="665"/>
      <c r="Q21" s="665"/>
      <c r="R21" s="665"/>
      <c r="S21" s="664">
        <v>21.164593413771215</v>
      </c>
      <c r="T21" s="665"/>
      <c r="U21" s="665"/>
      <c r="V21" s="665"/>
      <c r="W21" s="665"/>
      <c r="X21" s="664">
        <v>-9.118980990060793</v>
      </c>
      <c r="Y21" s="665"/>
      <c r="Z21" s="665"/>
      <c r="AA21" s="665"/>
      <c r="AB21" s="665"/>
      <c r="AC21" s="664">
        <v>1.8404907975460123</v>
      </c>
      <c r="AD21" s="665"/>
      <c r="AE21" s="665"/>
      <c r="AF21" s="841"/>
    </row>
  </sheetData>
  <mergeCells count="59">
    <mergeCell ref="AC20:AF20"/>
    <mergeCell ref="F21:I21"/>
    <mergeCell ref="J21:N21"/>
    <mergeCell ref="O21:R21"/>
    <mergeCell ref="S21:W21"/>
    <mergeCell ref="X21:AB21"/>
    <mergeCell ref="AC21:AF21"/>
    <mergeCell ref="A20:E21"/>
    <mergeCell ref="F20:I20"/>
    <mergeCell ref="J20:N20"/>
    <mergeCell ref="O20:R20"/>
    <mergeCell ref="S20:W20"/>
    <mergeCell ref="X20:AB20"/>
    <mergeCell ref="F19:I19"/>
    <mergeCell ref="J19:N19"/>
    <mergeCell ref="O19:R19"/>
    <mergeCell ref="S19:W19"/>
    <mergeCell ref="X19:AB19"/>
    <mergeCell ref="AC19:AF19"/>
    <mergeCell ref="A18:I18"/>
    <mergeCell ref="J18:N18"/>
    <mergeCell ref="O18:R18"/>
    <mergeCell ref="S18:W18"/>
    <mergeCell ref="X18:AB18"/>
    <mergeCell ref="AC18:AF18"/>
    <mergeCell ref="F17:I17"/>
    <mergeCell ref="J17:N17"/>
    <mergeCell ref="O17:R17"/>
    <mergeCell ref="S17:W17"/>
    <mergeCell ref="X17:AB17"/>
    <mergeCell ref="AC17:AF17"/>
    <mergeCell ref="A16:I16"/>
    <mergeCell ref="J16:N16"/>
    <mergeCell ref="O16:R16"/>
    <mergeCell ref="S16:W16"/>
    <mergeCell ref="X16:AB16"/>
    <mergeCell ref="AC16:AF16"/>
    <mergeCell ref="F15:I15"/>
    <mergeCell ref="J15:N15"/>
    <mergeCell ref="O15:R15"/>
    <mergeCell ref="S15:W15"/>
    <mergeCell ref="X15:AB15"/>
    <mergeCell ref="AC15:AF15"/>
    <mergeCell ref="A14:I14"/>
    <mergeCell ref="J14:N14"/>
    <mergeCell ref="O14:R14"/>
    <mergeCell ref="S14:W14"/>
    <mergeCell ref="X14:AB14"/>
    <mergeCell ref="AC14:AF14"/>
    <mergeCell ref="A1:AF9"/>
    <mergeCell ref="A10:AF10"/>
    <mergeCell ref="A12:I13"/>
    <mergeCell ref="J12:N13"/>
    <mergeCell ref="O12:R12"/>
    <mergeCell ref="S12:W13"/>
    <mergeCell ref="X12:AB13"/>
    <mergeCell ref="AC12:AF12"/>
    <mergeCell ref="O13:R13"/>
    <mergeCell ref="AC13:AF13"/>
  </mergeCells>
  <phoneticPr fontId="2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C856-E1B9-4371-BBB0-AD34DC1A89FA}">
  <dimension ref="A1:AL87"/>
  <sheetViews>
    <sheetView workbookViewId="0">
      <selection activeCell="AL71" sqref="AL71"/>
    </sheetView>
  </sheetViews>
  <sheetFormatPr defaultColWidth="9" defaultRowHeight="13"/>
  <cols>
    <col min="1" max="7" width="2.6328125" style="605" customWidth="1"/>
    <col min="8" max="28" width="2.453125" style="605" customWidth="1"/>
    <col min="29" max="34" width="2.6328125" style="605" customWidth="1"/>
    <col min="35" max="35" width="1.7265625" style="605" customWidth="1"/>
    <col min="36" max="36" width="2.6328125" style="605" customWidth="1"/>
    <col min="37" max="37" width="27.26953125" style="605" bestFit="1" customWidth="1"/>
    <col min="38" max="38" width="11.6328125" style="605" bestFit="1" customWidth="1"/>
    <col min="39" max="256" width="9" style="605"/>
    <col min="257" max="263" width="2.6328125" style="605" customWidth="1"/>
    <col min="264" max="284" width="2.453125" style="605" customWidth="1"/>
    <col min="285" max="290" width="2.6328125" style="605" customWidth="1"/>
    <col min="291" max="291" width="1.7265625" style="605" customWidth="1"/>
    <col min="292" max="292" width="2.6328125" style="605" customWidth="1"/>
    <col min="293" max="293" width="27.26953125" style="605" bestFit="1" customWidth="1"/>
    <col min="294" max="294" width="11.6328125" style="605" bestFit="1" customWidth="1"/>
    <col min="295" max="512" width="9" style="605"/>
    <col min="513" max="519" width="2.6328125" style="605" customWidth="1"/>
    <col min="520" max="540" width="2.453125" style="605" customWidth="1"/>
    <col min="541" max="546" width="2.6328125" style="605" customWidth="1"/>
    <col min="547" max="547" width="1.7265625" style="605" customWidth="1"/>
    <col min="548" max="548" width="2.6328125" style="605" customWidth="1"/>
    <col min="549" max="549" width="27.26953125" style="605" bestFit="1" customWidth="1"/>
    <col min="550" max="550" width="11.6328125" style="605" bestFit="1" customWidth="1"/>
    <col min="551" max="768" width="9" style="605"/>
    <col min="769" max="775" width="2.6328125" style="605" customWidth="1"/>
    <col min="776" max="796" width="2.453125" style="605" customWidth="1"/>
    <col min="797" max="802" width="2.6328125" style="605" customWidth="1"/>
    <col min="803" max="803" width="1.7265625" style="605" customWidth="1"/>
    <col min="804" max="804" width="2.6328125" style="605" customWidth="1"/>
    <col min="805" max="805" width="27.26953125" style="605" bestFit="1" customWidth="1"/>
    <col min="806" max="806" width="11.6328125" style="605" bestFit="1" customWidth="1"/>
    <col min="807" max="1024" width="9" style="605"/>
    <col min="1025" max="1031" width="2.6328125" style="605" customWidth="1"/>
    <col min="1032" max="1052" width="2.453125" style="605" customWidth="1"/>
    <col min="1053" max="1058" width="2.6328125" style="605" customWidth="1"/>
    <col min="1059" max="1059" width="1.7265625" style="605" customWidth="1"/>
    <col min="1060" max="1060" width="2.6328125" style="605" customWidth="1"/>
    <col min="1061" max="1061" width="27.26953125" style="605" bestFit="1" customWidth="1"/>
    <col min="1062" max="1062" width="11.6328125" style="605" bestFit="1" customWidth="1"/>
    <col min="1063" max="1280" width="9" style="605"/>
    <col min="1281" max="1287" width="2.6328125" style="605" customWidth="1"/>
    <col min="1288" max="1308" width="2.453125" style="605" customWidth="1"/>
    <col min="1309" max="1314" width="2.6328125" style="605" customWidth="1"/>
    <col min="1315" max="1315" width="1.7265625" style="605" customWidth="1"/>
    <col min="1316" max="1316" width="2.6328125" style="605" customWidth="1"/>
    <col min="1317" max="1317" width="27.26953125" style="605" bestFit="1" customWidth="1"/>
    <col min="1318" max="1318" width="11.6328125" style="605" bestFit="1" customWidth="1"/>
    <col min="1319" max="1536" width="9" style="605"/>
    <col min="1537" max="1543" width="2.6328125" style="605" customWidth="1"/>
    <col min="1544" max="1564" width="2.453125" style="605" customWidth="1"/>
    <col min="1565" max="1570" width="2.6328125" style="605" customWidth="1"/>
    <col min="1571" max="1571" width="1.7265625" style="605" customWidth="1"/>
    <col min="1572" max="1572" width="2.6328125" style="605" customWidth="1"/>
    <col min="1573" max="1573" width="27.26953125" style="605" bestFit="1" customWidth="1"/>
    <col min="1574" max="1574" width="11.6328125" style="605" bestFit="1" customWidth="1"/>
    <col min="1575" max="1792" width="9" style="605"/>
    <col min="1793" max="1799" width="2.6328125" style="605" customWidth="1"/>
    <col min="1800" max="1820" width="2.453125" style="605" customWidth="1"/>
    <col min="1821" max="1826" width="2.6328125" style="605" customWidth="1"/>
    <col min="1827" max="1827" width="1.7265625" style="605" customWidth="1"/>
    <col min="1828" max="1828" width="2.6328125" style="605" customWidth="1"/>
    <col min="1829" max="1829" width="27.26953125" style="605" bestFit="1" customWidth="1"/>
    <col min="1830" max="1830" width="11.6328125" style="605" bestFit="1" customWidth="1"/>
    <col min="1831" max="2048" width="9" style="605"/>
    <col min="2049" max="2055" width="2.6328125" style="605" customWidth="1"/>
    <col min="2056" max="2076" width="2.453125" style="605" customWidth="1"/>
    <col min="2077" max="2082" width="2.6328125" style="605" customWidth="1"/>
    <col min="2083" max="2083" width="1.7265625" style="605" customWidth="1"/>
    <col min="2084" max="2084" width="2.6328125" style="605" customWidth="1"/>
    <col min="2085" max="2085" width="27.26953125" style="605" bestFit="1" customWidth="1"/>
    <col min="2086" max="2086" width="11.6328125" style="605" bestFit="1" customWidth="1"/>
    <col min="2087" max="2304" width="9" style="605"/>
    <col min="2305" max="2311" width="2.6328125" style="605" customWidth="1"/>
    <col min="2312" max="2332" width="2.453125" style="605" customWidth="1"/>
    <col min="2333" max="2338" width="2.6328125" style="605" customWidth="1"/>
    <col min="2339" max="2339" width="1.7265625" style="605" customWidth="1"/>
    <col min="2340" max="2340" width="2.6328125" style="605" customWidth="1"/>
    <col min="2341" max="2341" width="27.26953125" style="605" bestFit="1" customWidth="1"/>
    <col min="2342" max="2342" width="11.6328125" style="605" bestFit="1" customWidth="1"/>
    <col min="2343" max="2560" width="9" style="605"/>
    <col min="2561" max="2567" width="2.6328125" style="605" customWidth="1"/>
    <col min="2568" max="2588" width="2.453125" style="605" customWidth="1"/>
    <col min="2589" max="2594" width="2.6328125" style="605" customWidth="1"/>
    <col min="2595" max="2595" width="1.7265625" style="605" customWidth="1"/>
    <col min="2596" max="2596" width="2.6328125" style="605" customWidth="1"/>
    <col min="2597" max="2597" width="27.26953125" style="605" bestFit="1" customWidth="1"/>
    <col min="2598" max="2598" width="11.6328125" style="605" bestFit="1" customWidth="1"/>
    <col min="2599" max="2816" width="9" style="605"/>
    <col min="2817" max="2823" width="2.6328125" style="605" customWidth="1"/>
    <col min="2824" max="2844" width="2.453125" style="605" customWidth="1"/>
    <col min="2845" max="2850" width="2.6328125" style="605" customWidth="1"/>
    <col min="2851" max="2851" width="1.7265625" style="605" customWidth="1"/>
    <col min="2852" max="2852" width="2.6328125" style="605" customWidth="1"/>
    <col min="2853" max="2853" width="27.26953125" style="605" bestFit="1" customWidth="1"/>
    <col min="2854" max="2854" width="11.6328125" style="605" bestFit="1" customWidth="1"/>
    <col min="2855" max="3072" width="9" style="605"/>
    <col min="3073" max="3079" width="2.6328125" style="605" customWidth="1"/>
    <col min="3080" max="3100" width="2.453125" style="605" customWidth="1"/>
    <col min="3101" max="3106" width="2.6328125" style="605" customWidth="1"/>
    <col min="3107" max="3107" width="1.7265625" style="605" customWidth="1"/>
    <col min="3108" max="3108" width="2.6328125" style="605" customWidth="1"/>
    <col min="3109" max="3109" width="27.26953125" style="605" bestFit="1" customWidth="1"/>
    <col min="3110" max="3110" width="11.6328125" style="605" bestFit="1" customWidth="1"/>
    <col min="3111" max="3328" width="9" style="605"/>
    <col min="3329" max="3335" width="2.6328125" style="605" customWidth="1"/>
    <col min="3336" max="3356" width="2.453125" style="605" customWidth="1"/>
    <col min="3357" max="3362" width="2.6328125" style="605" customWidth="1"/>
    <col min="3363" max="3363" width="1.7265625" style="605" customWidth="1"/>
    <col min="3364" max="3364" width="2.6328125" style="605" customWidth="1"/>
    <col min="3365" max="3365" width="27.26953125" style="605" bestFit="1" customWidth="1"/>
    <col min="3366" max="3366" width="11.6328125" style="605" bestFit="1" customWidth="1"/>
    <col min="3367" max="3584" width="9" style="605"/>
    <col min="3585" max="3591" width="2.6328125" style="605" customWidth="1"/>
    <col min="3592" max="3612" width="2.453125" style="605" customWidth="1"/>
    <col min="3613" max="3618" width="2.6328125" style="605" customWidth="1"/>
    <col min="3619" max="3619" width="1.7265625" style="605" customWidth="1"/>
    <col min="3620" max="3620" width="2.6328125" style="605" customWidth="1"/>
    <col min="3621" max="3621" width="27.26953125" style="605" bestFit="1" customWidth="1"/>
    <col min="3622" max="3622" width="11.6328125" style="605" bestFit="1" customWidth="1"/>
    <col min="3623" max="3840" width="9" style="605"/>
    <col min="3841" max="3847" width="2.6328125" style="605" customWidth="1"/>
    <col min="3848" max="3868" width="2.453125" style="605" customWidth="1"/>
    <col min="3869" max="3874" width="2.6328125" style="605" customWidth="1"/>
    <col min="3875" max="3875" width="1.7265625" style="605" customWidth="1"/>
    <col min="3876" max="3876" width="2.6328125" style="605" customWidth="1"/>
    <col min="3877" max="3877" width="27.26953125" style="605" bestFit="1" customWidth="1"/>
    <col min="3878" max="3878" width="11.6328125" style="605" bestFit="1" customWidth="1"/>
    <col min="3879" max="4096" width="9" style="605"/>
    <col min="4097" max="4103" width="2.6328125" style="605" customWidth="1"/>
    <col min="4104" max="4124" width="2.453125" style="605" customWidth="1"/>
    <col min="4125" max="4130" width="2.6328125" style="605" customWidth="1"/>
    <col min="4131" max="4131" width="1.7265625" style="605" customWidth="1"/>
    <col min="4132" max="4132" width="2.6328125" style="605" customWidth="1"/>
    <col min="4133" max="4133" width="27.26953125" style="605" bestFit="1" customWidth="1"/>
    <col min="4134" max="4134" width="11.6328125" style="605" bestFit="1" customWidth="1"/>
    <col min="4135" max="4352" width="9" style="605"/>
    <col min="4353" max="4359" width="2.6328125" style="605" customWidth="1"/>
    <col min="4360" max="4380" width="2.453125" style="605" customWidth="1"/>
    <col min="4381" max="4386" width="2.6328125" style="605" customWidth="1"/>
    <col min="4387" max="4387" width="1.7265625" style="605" customWidth="1"/>
    <col min="4388" max="4388" width="2.6328125" style="605" customWidth="1"/>
    <col min="4389" max="4389" width="27.26953125" style="605" bestFit="1" customWidth="1"/>
    <col min="4390" max="4390" width="11.6328125" style="605" bestFit="1" customWidth="1"/>
    <col min="4391" max="4608" width="9" style="605"/>
    <col min="4609" max="4615" width="2.6328125" style="605" customWidth="1"/>
    <col min="4616" max="4636" width="2.453125" style="605" customWidth="1"/>
    <col min="4637" max="4642" width="2.6328125" style="605" customWidth="1"/>
    <col min="4643" max="4643" width="1.7265625" style="605" customWidth="1"/>
    <col min="4644" max="4644" width="2.6328125" style="605" customWidth="1"/>
    <col min="4645" max="4645" width="27.26953125" style="605" bestFit="1" customWidth="1"/>
    <col min="4646" max="4646" width="11.6328125" style="605" bestFit="1" customWidth="1"/>
    <col min="4647" max="4864" width="9" style="605"/>
    <col min="4865" max="4871" width="2.6328125" style="605" customWidth="1"/>
    <col min="4872" max="4892" width="2.453125" style="605" customWidth="1"/>
    <col min="4893" max="4898" width="2.6328125" style="605" customWidth="1"/>
    <col min="4899" max="4899" width="1.7265625" style="605" customWidth="1"/>
    <col min="4900" max="4900" width="2.6328125" style="605" customWidth="1"/>
    <col min="4901" max="4901" width="27.26953125" style="605" bestFit="1" customWidth="1"/>
    <col min="4902" max="4902" width="11.6328125" style="605" bestFit="1" customWidth="1"/>
    <col min="4903" max="5120" width="9" style="605"/>
    <col min="5121" max="5127" width="2.6328125" style="605" customWidth="1"/>
    <col min="5128" max="5148" width="2.453125" style="605" customWidth="1"/>
    <col min="5149" max="5154" width="2.6328125" style="605" customWidth="1"/>
    <col min="5155" max="5155" width="1.7265625" style="605" customWidth="1"/>
    <col min="5156" max="5156" width="2.6328125" style="605" customWidth="1"/>
    <col min="5157" max="5157" width="27.26953125" style="605" bestFit="1" customWidth="1"/>
    <col min="5158" max="5158" width="11.6328125" style="605" bestFit="1" customWidth="1"/>
    <col min="5159" max="5376" width="9" style="605"/>
    <col min="5377" max="5383" width="2.6328125" style="605" customWidth="1"/>
    <col min="5384" max="5404" width="2.453125" style="605" customWidth="1"/>
    <col min="5405" max="5410" width="2.6328125" style="605" customWidth="1"/>
    <col min="5411" max="5411" width="1.7265625" style="605" customWidth="1"/>
    <col min="5412" max="5412" width="2.6328125" style="605" customWidth="1"/>
    <col min="5413" max="5413" width="27.26953125" style="605" bestFit="1" customWidth="1"/>
    <col min="5414" max="5414" width="11.6328125" style="605" bestFit="1" customWidth="1"/>
    <col min="5415" max="5632" width="9" style="605"/>
    <col min="5633" max="5639" width="2.6328125" style="605" customWidth="1"/>
    <col min="5640" max="5660" width="2.453125" style="605" customWidth="1"/>
    <col min="5661" max="5666" width="2.6328125" style="605" customWidth="1"/>
    <col min="5667" max="5667" width="1.7265625" style="605" customWidth="1"/>
    <col min="5668" max="5668" width="2.6328125" style="605" customWidth="1"/>
    <col min="5669" max="5669" width="27.26953125" style="605" bestFit="1" customWidth="1"/>
    <col min="5670" max="5670" width="11.6328125" style="605" bestFit="1" customWidth="1"/>
    <col min="5671" max="5888" width="9" style="605"/>
    <col min="5889" max="5895" width="2.6328125" style="605" customWidth="1"/>
    <col min="5896" max="5916" width="2.453125" style="605" customWidth="1"/>
    <col min="5917" max="5922" width="2.6328125" style="605" customWidth="1"/>
    <col min="5923" max="5923" width="1.7265625" style="605" customWidth="1"/>
    <col min="5924" max="5924" width="2.6328125" style="605" customWidth="1"/>
    <col min="5925" max="5925" width="27.26953125" style="605" bestFit="1" customWidth="1"/>
    <col min="5926" max="5926" width="11.6328125" style="605" bestFit="1" customWidth="1"/>
    <col min="5927" max="6144" width="9" style="605"/>
    <col min="6145" max="6151" width="2.6328125" style="605" customWidth="1"/>
    <col min="6152" max="6172" width="2.453125" style="605" customWidth="1"/>
    <col min="6173" max="6178" width="2.6328125" style="605" customWidth="1"/>
    <col min="6179" max="6179" width="1.7265625" style="605" customWidth="1"/>
    <col min="6180" max="6180" width="2.6328125" style="605" customWidth="1"/>
    <col min="6181" max="6181" width="27.26953125" style="605" bestFit="1" customWidth="1"/>
    <col min="6182" max="6182" width="11.6328125" style="605" bestFit="1" customWidth="1"/>
    <col min="6183" max="6400" width="9" style="605"/>
    <col min="6401" max="6407" width="2.6328125" style="605" customWidth="1"/>
    <col min="6408" max="6428" width="2.453125" style="605" customWidth="1"/>
    <col min="6429" max="6434" width="2.6328125" style="605" customWidth="1"/>
    <col min="6435" max="6435" width="1.7265625" style="605" customWidth="1"/>
    <col min="6436" max="6436" width="2.6328125" style="605" customWidth="1"/>
    <col min="6437" max="6437" width="27.26953125" style="605" bestFit="1" customWidth="1"/>
    <col min="6438" max="6438" width="11.6328125" style="605" bestFit="1" customWidth="1"/>
    <col min="6439" max="6656" width="9" style="605"/>
    <col min="6657" max="6663" width="2.6328125" style="605" customWidth="1"/>
    <col min="6664" max="6684" width="2.453125" style="605" customWidth="1"/>
    <col min="6685" max="6690" width="2.6328125" style="605" customWidth="1"/>
    <col min="6691" max="6691" width="1.7265625" style="605" customWidth="1"/>
    <col min="6692" max="6692" width="2.6328125" style="605" customWidth="1"/>
    <col min="6693" max="6693" width="27.26953125" style="605" bestFit="1" customWidth="1"/>
    <col min="6694" max="6694" width="11.6328125" style="605" bestFit="1" customWidth="1"/>
    <col min="6695" max="6912" width="9" style="605"/>
    <col min="6913" max="6919" width="2.6328125" style="605" customWidth="1"/>
    <col min="6920" max="6940" width="2.453125" style="605" customWidth="1"/>
    <col min="6941" max="6946" width="2.6328125" style="605" customWidth="1"/>
    <col min="6947" max="6947" width="1.7265625" style="605" customWidth="1"/>
    <col min="6948" max="6948" width="2.6328125" style="605" customWidth="1"/>
    <col min="6949" max="6949" width="27.26953125" style="605" bestFit="1" customWidth="1"/>
    <col min="6950" max="6950" width="11.6328125" style="605" bestFit="1" customWidth="1"/>
    <col min="6951" max="7168" width="9" style="605"/>
    <col min="7169" max="7175" width="2.6328125" style="605" customWidth="1"/>
    <col min="7176" max="7196" width="2.453125" style="605" customWidth="1"/>
    <col min="7197" max="7202" width="2.6328125" style="605" customWidth="1"/>
    <col min="7203" max="7203" width="1.7265625" style="605" customWidth="1"/>
    <col min="7204" max="7204" width="2.6328125" style="605" customWidth="1"/>
    <col min="7205" max="7205" width="27.26953125" style="605" bestFit="1" customWidth="1"/>
    <col min="7206" max="7206" width="11.6328125" style="605" bestFit="1" customWidth="1"/>
    <col min="7207" max="7424" width="9" style="605"/>
    <col min="7425" max="7431" width="2.6328125" style="605" customWidth="1"/>
    <col min="7432" max="7452" width="2.453125" style="605" customWidth="1"/>
    <col min="7453" max="7458" width="2.6328125" style="605" customWidth="1"/>
    <col min="7459" max="7459" width="1.7265625" style="605" customWidth="1"/>
    <col min="7460" max="7460" width="2.6328125" style="605" customWidth="1"/>
    <col min="7461" max="7461" width="27.26953125" style="605" bestFit="1" customWidth="1"/>
    <col min="7462" max="7462" width="11.6328125" style="605" bestFit="1" customWidth="1"/>
    <col min="7463" max="7680" width="9" style="605"/>
    <col min="7681" max="7687" width="2.6328125" style="605" customWidth="1"/>
    <col min="7688" max="7708" width="2.453125" style="605" customWidth="1"/>
    <col min="7709" max="7714" width="2.6328125" style="605" customWidth="1"/>
    <col min="7715" max="7715" width="1.7265625" style="605" customWidth="1"/>
    <col min="7716" max="7716" width="2.6328125" style="605" customWidth="1"/>
    <col min="7717" max="7717" width="27.26953125" style="605" bestFit="1" customWidth="1"/>
    <col min="7718" max="7718" width="11.6328125" style="605" bestFit="1" customWidth="1"/>
    <col min="7719" max="7936" width="9" style="605"/>
    <col min="7937" max="7943" width="2.6328125" style="605" customWidth="1"/>
    <col min="7944" max="7964" width="2.453125" style="605" customWidth="1"/>
    <col min="7965" max="7970" width="2.6328125" style="605" customWidth="1"/>
    <col min="7971" max="7971" width="1.7265625" style="605" customWidth="1"/>
    <col min="7972" max="7972" width="2.6328125" style="605" customWidth="1"/>
    <col min="7973" max="7973" width="27.26953125" style="605" bestFit="1" customWidth="1"/>
    <col min="7974" max="7974" width="11.6328125" style="605" bestFit="1" customWidth="1"/>
    <col min="7975" max="8192" width="9" style="605"/>
    <col min="8193" max="8199" width="2.6328125" style="605" customWidth="1"/>
    <col min="8200" max="8220" width="2.453125" style="605" customWidth="1"/>
    <col min="8221" max="8226" width="2.6328125" style="605" customWidth="1"/>
    <col min="8227" max="8227" width="1.7265625" style="605" customWidth="1"/>
    <col min="8228" max="8228" width="2.6328125" style="605" customWidth="1"/>
    <col min="8229" max="8229" width="27.26953125" style="605" bestFit="1" customWidth="1"/>
    <col min="8230" max="8230" width="11.6328125" style="605" bestFit="1" customWidth="1"/>
    <col min="8231" max="8448" width="9" style="605"/>
    <col min="8449" max="8455" width="2.6328125" style="605" customWidth="1"/>
    <col min="8456" max="8476" width="2.453125" style="605" customWidth="1"/>
    <col min="8477" max="8482" width="2.6328125" style="605" customWidth="1"/>
    <col min="8483" max="8483" width="1.7265625" style="605" customWidth="1"/>
    <col min="8484" max="8484" width="2.6328125" style="605" customWidth="1"/>
    <col min="8485" max="8485" width="27.26953125" style="605" bestFit="1" customWidth="1"/>
    <col min="8486" max="8486" width="11.6328125" style="605" bestFit="1" customWidth="1"/>
    <col min="8487" max="8704" width="9" style="605"/>
    <col min="8705" max="8711" width="2.6328125" style="605" customWidth="1"/>
    <col min="8712" max="8732" width="2.453125" style="605" customWidth="1"/>
    <col min="8733" max="8738" width="2.6328125" style="605" customWidth="1"/>
    <col min="8739" max="8739" width="1.7265625" style="605" customWidth="1"/>
    <col min="8740" max="8740" width="2.6328125" style="605" customWidth="1"/>
    <col min="8741" max="8741" width="27.26953125" style="605" bestFit="1" customWidth="1"/>
    <col min="8742" max="8742" width="11.6328125" style="605" bestFit="1" customWidth="1"/>
    <col min="8743" max="8960" width="9" style="605"/>
    <col min="8961" max="8967" width="2.6328125" style="605" customWidth="1"/>
    <col min="8968" max="8988" width="2.453125" style="605" customWidth="1"/>
    <col min="8989" max="8994" width="2.6328125" style="605" customWidth="1"/>
    <col min="8995" max="8995" width="1.7265625" style="605" customWidth="1"/>
    <col min="8996" max="8996" width="2.6328125" style="605" customWidth="1"/>
    <col min="8997" max="8997" width="27.26953125" style="605" bestFit="1" customWidth="1"/>
    <col min="8998" max="8998" width="11.6328125" style="605" bestFit="1" customWidth="1"/>
    <col min="8999" max="9216" width="9" style="605"/>
    <col min="9217" max="9223" width="2.6328125" style="605" customWidth="1"/>
    <col min="9224" max="9244" width="2.453125" style="605" customWidth="1"/>
    <col min="9245" max="9250" width="2.6328125" style="605" customWidth="1"/>
    <col min="9251" max="9251" width="1.7265625" style="605" customWidth="1"/>
    <col min="9252" max="9252" width="2.6328125" style="605" customWidth="1"/>
    <col min="9253" max="9253" width="27.26953125" style="605" bestFit="1" customWidth="1"/>
    <col min="9254" max="9254" width="11.6328125" style="605" bestFit="1" customWidth="1"/>
    <col min="9255" max="9472" width="9" style="605"/>
    <col min="9473" max="9479" width="2.6328125" style="605" customWidth="1"/>
    <col min="9480" max="9500" width="2.453125" style="605" customWidth="1"/>
    <col min="9501" max="9506" width="2.6328125" style="605" customWidth="1"/>
    <col min="9507" max="9507" width="1.7265625" style="605" customWidth="1"/>
    <col min="9508" max="9508" width="2.6328125" style="605" customWidth="1"/>
    <col min="9509" max="9509" width="27.26953125" style="605" bestFit="1" customWidth="1"/>
    <col min="9510" max="9510" width="11.6328125" style="605" bestFit="1" customWidth="1"/>
    <col min="9511" max="9728" width="9" style="605"/>
    <col min="9729" max="9735" width="2.6328125" style="605" customWidth="1"/>
    <col min="9736" max="9756" width="2.453125" style="605" customWidth="1"/>
    <col min="9757" max="9762" width="2.6328125" style="605" customWidth="1"/>
    <col min="9763" max="9763" width="1.7265625" style="605" customWidth="1"/>
    <col min="9764" max="9764" width="2.6328125" style="605" customWidth="1"/>
    <col min="9765" max="9765" width="27.26953125" style="605" bestFit="1" customWidth="1"/>
    <col min="9766" max="9766" width="11.6328125" style="605" bestFit="1" customWidth="1"/>
    <col min="9767" max="9984" width="9" style="605"/>
    <col min="9985" max="9991" width="2.6328125" style="605" customWidth="1"/>
    <col min="9992" max="10012" width="2.453125" style="605" customWidth="1"/>
    <col min="10013" max="10018" width="2.6328125" style="605" customWidth="1"/>
    <col min="10019" max="10019" width="1.7265625" style="605" customWidth="1"/>
    <col min="10020" max="10020" width="2.6328125" style="605" customWidth="1"/>
    <col min="10021" max="10021" width="27.26953125" style="605" bestFit="1" customWidth="1"/>
    <col min="10022" max="10022" width="11.6328125" style="605" bestFit="1" customWidth="1"/>
    <col min="10023" max="10240" width="9" style="605"/>
    <col min="10241" max="10247" width="2.6328125" style="605" customWidth="1"/>
    <col min="10248" max="10268" width="2.453125" style="605" customWidth="1"/>
    <col min="10269" max="10274" width="2.6328125" style="605" customWidth="1"/>
    <col min="10275" max="10275" width="1.7265625" style="605" customWidth="1"/>
    <col min="10276" max="10276" width="2.6328125" style="605" customWidth="1"/>
    <col min="10277" max="10277" width="27.26953125" style="605" bestFit="1" customWidth="1"/>
    <col min="10278" max="10278" width="11.6328125" style="605" bestFit="1" customWidth="1"/>
    <col min="10279" max="10496" width="9" style="605"/>
    <col min="10497" max="10503" width="2.6328125" style="605" customWidth="1"/>
    <col min="10504" max="10524" width="2.453125" style="605" customWidth="1"/>
    <col min="10525" max="10530" width="2.6328125" style="605" customWidth="1"/>
    <col min="10531" max="10531" width="1.7265625" style="605" customWidth="1"/>
    <col min="10532" max="10532" width="2.6328125" style="605" customWidth="1"/>
    <col min="10533" max="10533" width="27.26953125" style="605" bestFit="1" customWidth="1"/>
    <col min="10534" max="10534" width="11.6328125" style="605" bestFit="1" customWidth="1"/>
    <col min="10535" max="10752" width="9" style="605"/>
    <col min="10753" max="10759" width="2.6328125" style="605" customWidth="1"/>
    <col min="10760" max="10780" width="2.453125" style="605" customWidth="1"/>
    <col min="10781" max="10786" width="2.6328125" style="605" customWidth="1"/>
    <col min="10787" max="10787" width="1.7265625" style="605" customWidth="1"/>
    <col min="10788" max="10788" width="2.6328125" style="605" customWidth="1"/>
    <col min="10789" max="10789" width="27.26953125" style="605" bestFit="1" customWidth="1"/>
    <col min="10790" max="10790" width="11.6328125" style="605" bestFit="1" customWidth="1"/>
    <col min="10791" max="11008" width="9" style="605"/>
    <col min="11009" max="11015" width="2.6328125" style="605" customWidth="1"/>
    <col min="11016" max="11036" width="2.453125" style="605" customWidth="1"/>
    <col min="11037" max="11042" width="2.6328125" style="605" customWidth="1"/>
    <col min="11043" max="11043" width="1.7265625" style="605" customWidth="1"/>
    <col min="11044" max="11044" width="2.6328125" style="605" customWidth="1"/>
    <col min="11045" max="11045" width="27.26953125" style="605" bestFit="1" customWidth="1"/>
    <col min="11046" max="11046" width="11.6328125" style="605" bestFit="1" customWidth="1"/>
    <col min="11047" max="11264" width="9" style="605"/>
    <col min="11265" max="11271" width="2.6328125" style="605" customWidth="1"/>
    <col min="11272" max="11292" width="2.453125" style="605" customWidth="1"/>
    <col min="11293" max="11298" width="2.6328125" style="605" customWidth="1"/>
    <col min="11299" max="11299" width="1.7265625" style="605" customWidth="1"/>
    <col min="11300" max="11300" width="2.6328125" style="605" customWidth="1"/>
    <col min="11301" max="11301" width="27.26953125" style="605" bestFit="1" customWidth="1"/>
    <col min="11302" max="11302" width="11.6328125" style="605" bestFit="1" customWidth="1"/>
    <col min="11303" max="11520" width="9" style="605"/>
    <col min="11521" max="11527" width="2.6328125" style="605" customWidth="1"/>
    <col min="11528" max="11548" width="2.453125" style="605" customWidth="1"/>
    <col min="11549" max="11554" width="2.6328125" style="605" customWidth="1"/>
    <col min="11555" max="11555" width="1.7265625" style="605" customWidth="1"/>
    <col min="11556" max="11556" width="2.6328125" style="605" customWidth="1"/>
    <col min="11557" max="11557" width="27.26953125" style="605" bestFit="1" customWidth="1"/>
    <col min="11558" max="11558" width="11.6328125" style="605" bestFit="1" customWidth="1"/>
    <col min="11559" max="11776" width="9" style="605"/>
    <col min="11777" max="11783" width="2.6328125" style="605" customWidth="1"/>
    <col min="11784" max="11804" width="2.453125" style="605" customWidth="1"/>
    <col min="11805" max="11810" width="2.6328125" style="605" customWidth="1"/>
    <col min="11811" max="11811" width="1.7265625" style="605" customWidth="1"/>
    <col min="11812" max="11812" width="2.6328125" style="605" customWidth="1"/>
    <col min="11813" max="11813" width="27.26953125" style="605" bestFit="1" customWidth="1"/>
    <col min="11814" max="11814" width="11.6328125" style="605" bestFit="1" customWidth="1"/>
    <col min="11815" max="12032" width="9" style="605"/>
    <col min="12033" max="12039" width="2.6328125" style="605" customWidth="1"/>
    <col min="12040" max="12060" width="2.453125" style="605" customWidth="1"/>
    <col min="12061" max="12066" width="2.6328125" style="605" customWidth="1"/>
    <col min="12067" max="12067" width="1.7265625" style="605" customWidth="1"/>
    <col min="12068" max="12068" width="2.6328125" style="605" customWidth="1"/>
    <col min="12069" max="12069" width="27.26953125" style="605" bestFit="1" customWidth="1"/>
    <col min="12070" max="12070" width="11.6328125" style="605" bestFit="1" customWidth="1"/>
    <col min="12071" max="12288" width="9" style="605"/>
    <col min="12289" max="12295" width="2.6328125" style="605" customWidth="1"/>
    <col min="12296" max="12316" width="2.453125" style="605" customWidth="1"/>
    <col min="12317" max="12322" width="2.6328125" style="605" customWidth="1"/>
    <col min="12323" max="12323" width="1.7265625" style="605" customWidth="1"/>
    <col min="12324" max="12324" width="2.6328125" style="605" customWidth="1"/>
    <col min="12325" max="12325" width="27.26953125" style="605" bestFit="1" customWidth="1"/>
    <col min="12326" max="12326" width="11.6328125" style="605" bestFit="1" customWidth="1"/>
    <col min="12327" max="12544" width="9" style="605"/>
    <col min="12545" max="12551" width="2.6328125" style="605" customWidth="1"/>
    <col min="12552" max="12572" width="2.453125" style="605" customWidth="1"/>
    <col min="12573" max="12578" width="2.6328125" style="605" customWidth="1"/>
    <col min="12579" max="12579" width="1.7265625" style="605" customWidth="1"/>
    <col min="12580" max="12580" width="2.6328125" style="605" customWidth="1"/>
    <col min="12581" max="12581" width="27.26953125" style="605" bestFit="1" customWidth="1"/>
    <col min="12582" max="12582" width="11.6328125" style="605" bestFit="1" customWidth="1"/>
    <col min="12583" max="12800" width="9" style="605"/>
    <col min="12801" max="12807" width="2.6328125" style="605" customWidth="1"/>
    <col min="12808" max="12828" width="2.453125" style="605" customWidth="1"/>
    <col min="12829" max="12834" width="2.6328125" style="605" customWidth="1"/>
    <col min="12835" max="12835" width="1.7265625" style="605" customWidth="1"/>
    <col min="12836" max="12836" width="2.6328125" style="605" customWidth="1"/>
    <col min="12837" max="12837" width="27.26953125" style="605" bestFit="1" customWidth="1"/>
    <col min="12838" max="12838" width="11.6328125" style="605" bestFit="1" customWidth="1"/>
    <col min="12839" max="13056" width="9" style="605"/>
    <col min="13057" max="13063" width="2.6328125" style="605" customWidth="1"/>
    <col min="13064" max="13084" width="2.453125" style="605" customWidth="1"/>
    <col min="13085" max="13090" width="2.6328125" style="605" customWidth="1"/>
    <col min="13091" max="13091" width="1.7265625" style="605" customWidth="1"/>
    <col min="13092" max="13092" width="2.6328125" style="605" customWidth="1"/>
    <col min="13093" max="13093" width="27.26953125" style="605" bestFit="1" customWidth="1"/>
    <col min="13094" max="13094" width="11.6328125" style="605" bestFit="1" customWidth="1"/>
    <col min="13095" max="13312" width="9" style="605"/>
    <col min="13313" max="13319" width="2.6328125" style="605" customWidth="1"/>
    <col min="13320" max="13340" width="2.453125" style="605" customWidth="1"/>
    <col min="13341" max="13346" width="2.6328125" style="605" customWidth="1"/>
    <col min="13347" max="13347" width="1.7265625" style="605" customWidth="1"/>
    <col min="13348" max="13348" width="2.6328125" style="605" customWidth="1"/>
    <col min="13349" max="13349" width="27.26953125" style="605" bestFit="1" customWidth="1"/>
    <col min="13350" max="13350" width="11.6328125" style="605" bestFit="1" customWidth="1"/>
    <col min="13351" max="13568" width="9" style="605"/>
    <col min="13569" max="13575" width="2.6328125" style="605" customWidth="1"/>
    <col min="13576" max="13596" width="2.453125" style="605" customWidth="1"/>
    <col min="13597" max="13602" width="2.6328125" style="605" customWidth="1"/>
    <col min="13603" max="13603" width="1.7265625" style="605" customWidth="1"/>
    <col min="13604" max="13604" width="2.6328125" style="605" customWidth="1"/>
    <col min="13605" max="13605" width="27.26953125" style="605" bestFit="1" customWidth="1"/>
    <col min="13606" max="13606" width="11.6328125" style="605" bestFit="1" customWidth="1"/>
    <col min="13607" max="13824" width="9" style="605"/>
    <col min="13825" max="13831" width="2.6328125" style="605" customWidth="1"/>
    <col min="13832" max="13852" width="2.453125" style="605" customWidth="1"/>
    <col min="13853" max="13858" width="2.6328125" style="605" customWidth="1"/>
    <col min="13859" max="13859" width="1.7265625" style="605" customWidth="1"/>
    <col min="13860" max="13860" width="2.6328125" style="605" customWidth="1"/>
    <col min="13861" max="13861" width="27.26953125" style="605" bestFit="1" customWidth="1"/>
    <col min="13862" max="13862" width="11.6328125" style="605" bestFit="1" customWidth="1"/>
    <col min="13863" max="14080" width="9" style="605"/>
    <col min="14081" max="14087" width="2.6328125" style="605" customWidth="1"/>
    <col min="14088" max="14108" width="2.453125" style="605" customWidth="1"/>
    <col min="14109" max="14114" width="2.6328125" style="605" customWidth="1"/>
    <col min="14115" max="14115" width="1.7265625" style="605" customWidth="1"/>
    <col min="14116" max="14116" width="2.6328125" style="605" customWidth="1"/>
    <col min="14117" max="14117" width="27.26953125" style="605" bestFit="1" customWidth="1"/>
    <col min="14118" max="14118" width="11.6328125" style="605" bestFit="1" customWidth="1"/>
    <col min="14119" max="14336" width="9" style="605"/>
    <col min="14337" max="14343" width="2.6328125" style="605" customWidth="1"/>
    <col min="14344" max="14364" width="2.453125" style="605" customWidth="1"/>
    <col min="14365" max="14370" width="2.6328125" style="605" customWidth="1"/>
    <col min="14371" max="14371" width="1.7265625" style="605" customWidth="1"/>
    <col min="14372" max="14372" width="2.6328125" style="605" customWidth="1"/>
    <col min="14373" max="14373" width="27.26953125" style="605" bestFit="1" customWidth="1"/>
    <col min="14374" max="14374" width="11.6328125" style="605" bestFit="1" customWidth="1"/>
    <col min="14375" max="14592" width="9" style="605"/>
    <col min="14593" max="14599" width="2.6328125" style="605" customWidth="1"/>
    <col min="14600" max="14620" width="2.453125" style="605" customWidth="1"/>
    <col min="14621" max="14626" width="2.6328125" style="605" customWidth="1"/>
    <col min="14627" max="14627" width="1.7265625" style="605" customWidth="1"/>
    <col min="14628" max="14628" width="2.6328125" style="605" customWidth="1"/>
    <col min="14629" max="14629" width="27.26953125" style="605" bestFit="1" customWidth="1"/>
    <col min="14630" max="14630" width="11.6328125" style="605" bestFit="1" customWidth="1"/>
    <col min="14631" max="14848" width="9" style="605"/>
    <col min="14849" max="14855" width="2.6328125" style="605" customWidth="1"/>
    <col min="14856" max="14876" width="2.453125" style="605" customWidth="1"/>
    <col min="14877" max="14882" width="2.6328125" style="605" customWidth="1"/>
    <col min="14883" max="14883" width="1.7265625" style="605" customWidth="1"/>
    <col min="14884" max="14884" width="2.6328125" style="605" customWidth="1"/>
    <col min="14885" max="14885" width="27.26953125" style="605" bestFit="1" customWidth="1"/>
    <col min="14886" max="14886" width="11.6328125" style="605" bestFit="1" customWidth="1"/>
    <col min="14887" max="15104" width="9" style="605"/>
    <col min="15105" max="15111" width="2.6328125" style="605" customWidth="1"/>
    <col min="15112" max="15132" width="2.453125" style="605" customWidth="1"/>
    <col min="15133" max="15138" width="2.6328125" style="605" customWidth="1"/>
    <col min="15139" max="15139" width="1.7265625" style="605" customWidth="1"/>
    <col min="15140" max="15140" width="2.6328125" style="605" customWidth="1"/>
    <col min="15141" max="15141" width="27.26953125" style="605" bestFit="1" customWidth="1"/>
    <col min="15142" max="15142" width="11.6328125" style="605" bestFit="1" customWidth="1"/>
    <col min="15143" max="15360" width="9" style="605"/>
    <col min="15361" max="15367" width="2.6328125" style="605" customWidth="1"/>
    <col min="15368" max="15388" width="2.453125" style="605" customWidth="1"/>
    <col min="15389" max="15394" width="2.6328125" style="605" customWidth="1"/>
    <col min="15395" max="15395" width="1.7265625" style="605" customWidth="1"/>
    <col min="15396" max="15396" width="2.6328125" style="605" customWidth="1"/>
    <col min="15397" max="15397" width="27.26953125" style="605" bestFit="1" customWidth="1"/>
    <col min="15398" max="15398" width="11.6328125" style="605" bestFit="1" customWidth="1"/>
    <col min="15399" max="15616" width="9" style="605"/>
    <col min="15617" max="15623" width="2.6328125" style="605" customWidth="1"/>
    <col min="15624" max="15644" width="2.453125" style="605" customWidth="1"/>
    <col min="15645" max="15650" width="2.6328125" style="605" customWidth="1"/>
    <col min="15651" max="15651" width="1.7265625" style="605" customWidth="1"/>
    <col min="15652" max="15652" width="2.6328125" style="605" customWidth="1"/>
    <col min="15653" max="15653" width="27.26953125" style="605" bestFit="1" customWidth="1"/>
    <col min="15654" max="15654" width="11.6328125" style="605" bestFit="1" customWidth="1"/>
    <col min="15655" max="15872" width="9" style="605"/>
    <col min="15873" max="15879" width="2.6328125" style="605" customWidth="1"/>
    <col min="15880" max="15900" width="2.453125" style="605" customWidth="1"/>
    <col min="15901" max="15906" width="2.6328125" style="605" customWidth="1"/>
    <col min="15907" max="15907" width="1.7265625" style="605" customWidth="1"/>
    <col min="15908" max="15908" width="2.6328125" style="605" customWidth="1"/>
    <col min="15909" max="15909" width="27.26953125" style="605" bestFit="1" customWidth="1"/>
    <col min="15910" max="15910" width="11.6328125" style="605" bestFit="1" customWidth="1"/>
    <col min="15911" max="16128" width="9" style="605"/>
    <col min="16129" max="16135" width="2.6328125" style="605" customWidth="1"/>
    <col min="16136" max="16156" width="2.453125" style="605" customWidth="1"/>
    <col min="16157" max="16162" width="2.6328125" style="605" customWidth="1"/>
    <col min="16163" max="16163" width="1.7265625" style="605" customWidth="1"/>
    <col min="16164" max="16164" width="2.6328125" style="605" customWidth="1"/>
    <col min="16165" max="16165" width="27.26953125" style="605" bestFit="1" customWidth="1"/>
    <col min="16166" max="16166" width="11.6328125" style="605" bestFit="1" customWidth="1"/>
    <col min="16167" max="16384" width="9" style="605"/>
  </cols>
  <sheetData>
    <row r="1" spans="1:37">
      <c r="A1" s="721"/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</row>
    <row r="2" spans="1:37">
      <c r="A2" s="607" t="s">
        <v>191</v>
      </c>
    </row>
    <row r="3" spans="1:37">
      <c r="A3" s="607"/>
    </row>
    <row r="4" spans="1:37">
      <c r="A4" s="607"/>
      <c r="B4" s="605" t="s">
        <v>192</v>
      </c>
      <c r="AI4" s="671" t="s">
        <v>193</v>
      </c>
    </row>
    <row r="5" spans="1:37" ht="18" customHeight="1">
      <c r="A5" s="609" t="s">
        <v>194</v>
      </c>
      <c r="B5" s="610"/>
      <c r="C5" s="610"/>
      <c r="D5" s="610"/>
      <c r="E5" s="610"/>
      <c r="F5" s="610"/>
      <c r="G5" s="611"/>
      <c r="H5" s="672" t="s">
        <v>195</v>
      </c>
      <c r="I5" s="612"/>
      <c r="J5" s="612"/>
      <c r="K5" s="612"/>
      <c r="L5" s="612"/>
      <c r="M5" s="612"/>
      <c r="N5" s="612"/>
      <c r="O5" s="673" t="str">
        <f>CONCATENATE("当年度
前期執行額","
（4.1～9.30）")</f>
        <v>当年度
前期執行額
（4.1～9.30）</v>
      </c>
      <c r="P5" s="674"/>
      <c r="Q5" s="674"/>
      <c r="R5" s="674"/>
      <c r="S5" s="674"/>
      <c r="T5" s="674"/>
      <c r="U5" s="675"/>
      <c r="V5" s="612" t="str">
        <f>CONCATENATE("前年度
前期執行額","
（4.1～9.30）")</f>
        <v>前年度
前期執行額
（4.1～9.30）</v>
      </c>
      <c r="W5" s="612"/>
      <c r="X5" s="612"/>
      <c r="Y5" s="612"/>
      <c r="Z5" s="612"/>
      <c r="AA5" s="612"/>
      <c r="AB5" s="612"/>
      <c r="AC5" s="672" t="s">
        <v>198</v>
      </c>
      <c r="AD5" s="612"/>
      <c r="AE5" s="612"/>
      <c r="AF5" s="612"/>
      <c r="AG5" s="612"/>
      <c r="AH5" s="612"/>
      <c r="AI5" s="676"/>
    </row>
    <row r="6" spans="1:37" ht="18" customHeight="1">
      <c r="A6" s="677"/>
      <c r="B6" s="678"/>
      <c r="C6" s="678"/>
      <c r="D6" s="678"/>
      <c r="E6" s="678"/>
      <c r="F6" s="678"/>
      <c r="G6" s="679"/>
      <c r="H6" s="680"/>
      <c r="I6" s="616"/>
      <c r="J6" s="616"/>
      <c r="K6" s="616"/>
      <c r="L6" s="616"/>
      <c r="M6" s="616"/>
      <c r="N6" s="616"/>
      <c r="O6" s="681"/>
      <c r="P6" s="682"/>
      <c r="Q6" s="682"/>
      <c r="R6" s="682"/>
      <c r="S6" s="682"/>
      <c r="T6" s="682"/>
      <c r="U6" s="683"/>
      <c r="V6" s="616"/>
      <c r="W6" s="616"/>
      <c r="X6" s="616"/>
      <c r="Y6" s="616"/>
      <c r="Z6" s="616"/>
      <c r="AA6" s="616"/>
      <c r="AB6" s="616"/>
      <c r="AC6" s="680"/>
      <c r="AD6" s="616"/>
      <c r="AE6" s="616"/>
      <c r="AF6" s="616"/>
      <c r="AG6" s="616"/>
      <c r="AH6" s="616"/>
      <c r="AI6" s="684"/>
    </row>
    <row r="7" spans="1:37" ht="18" customHeight="1">
      <c r="A7" s="677"/>
      <c r="B7" s="678"/>
      <c r="C7" s="678"/>
      <c r="D7" s="678"/>
      <c r="E7" s="678"/>
      <c r="F7" s="678"/>
      <c r="G7" s="679"/>
      <c r="H7" s="685"/>
      <c r="I7" s="685"/>
      <c r="J7" s="685"/>
      <c r="K7" s="685"/>
      <c r="L7" s="685"/>
      <c r="M7" s="685"/>
      <c r="N7" s="685"/>
      <c r="O7" s="681"/>
      <c r="P7" s="682"/>
      <c r="Q7" s="682"/>
      <c r="R7" s="682"/>
      <c r="S7" s="682"/>
      <c r="T7" s="682"/>
      <c r="U7" s="683"/>
      <c r="V7" s="685"/>
      <c r="W7" s="685"/>
      <c r="X7" s="685"/>
      <c r="Y7" s="685"/>
      <c r="Z7" s="685"/>
      <c r="AA7" s="685"/>
      <c r="AB7" s="685"/>
      <c r="AC7" s="685"/>
      <c r="AD7" s="685"/>
      <c r="AE7" s="685"/>
      <c r="AF7" s="685"/>
      <c r="AG7" s="685"/>
      <c r="AH7" s="685"/>
      <c r="AI7" s="686"/>
    </row>
    <row r="8" spans="1:37" ht="18" customHeight="1">
      <c r="A8" s="687" t="s">
        <v>370</v>
      </c>
      <c r="B8" s="688"/>
      <c r="C8" s="688"/>
      <c r="D8" s="688"/>
      <c r="E8" s="688"/>
      <c r="F8" s="688"/>
      <c r="G8" s="689"/>
      <c r="H8" s="690">
        <v>34082260</v>
      </c>
      <c r="I8" s="691"/>
      <c r="J8" s="691"/>
      <c r="K8" s="691"/>
      <c r="L8" s="692"/>
      <c r="M8" s="692"/>
      <c r="N8" s="692"/>
      <c r="O8" s="692">
        <v>18560134</v>
      </c>
      <c r="P8" s="692"/>
      <c r="Q8" s="692"/>
      <c r="R8" s="692"/>
      <c r="S8" s="692"/>
      <c r="T8" s="692"/>
      <c r="U8" s="692"/>
      <c r="V8" s="692" t="s">
        <v>187</v>
      </c>
      <c r="W8" s="692"/>
      <c r="X8" s="692"/>
      <c r="Y8" s="692"/>
      <c r="Z8" s="692"/>
      <c r="AA8" s="692"/>
      <c r="AB8" s="692"/>
      <c r="AC8" s="693" t="s">
        <v>371</v>
      </c>
      <c r="AD8" s="694"/>
      <c r="AE8" s="694"/>
      <c r="AF8" s="694"/>
      <c r="AG8" s="694"/>
      <c r="AH8" s="694"/>
      <c r="AI8" s="695"/>
      <c r="AK8" s="842" t="str">
        <f>IF(AND(AC8&gt;0,AC12&gt;0),"増となり",IF(AND(AC8&gt;0,OR(AC12=0,AC12&lt;0)),"増となりましたが",IF(AND(AC8=0,AC12=0),"増減なし",IF(AND(AC8=0,OR(AC12&gt;0,AC12&lt;0)),"増減なしとなりましたが",IF(AND(AC8&lt;0,AC12&lt;0),"減となり","減となりましたが")))))</f>
        <v>増となり</v>
      </c>
    </row>
    <row r="9" spans="1:37" ht="13.5" customHeight="1">
      <c r="A9" s="631"/>
      <c r="B9" s="632"/>
      <c r="C9" s="632"/>
      <c r="D9" s="632"/>
      <c r="H9" s="696"/>
      <c r="I9" s="697"/>
      <c r="J9" s="697"/>
      <c r="K9" s="697"/>
      <c r="L9" s="698"/>
      <c r="M9" s="698"/>
      <c r="N9" s="699" t="s">
        <v>186</v>
      </c>
      <c r="O9" s="700">
        <v>54.46</v>
      </c>
      <c r="P9" s="700"/>
      <c r="Q9" s="648"/>
      <c r="R9" s="648"/>
      <c r="S9" s="648"/>
      <c r="T9" s="648"/>
      <c r="U9" s="648"/>
      <c r="V9" s="701"/>
      <c r="W9" s="702"/>
      <c r="X9" s="702"/>
      <c r="Y9" s="702"/>
      <c r="Z9" s="703"/>
      <c r="AA9" s="703"/>
      <c r="AB9" s="704" t="s">
        <v>190</v>
      </c>
      <c r="AC9" s="705" t="s">
        <v>371</v>
      </c>
      <c r="AD9" s="706"/>
      <c r="AE9" s="706"/>
      <c r="AF9" s="706"/>
      <c r="AG9" s="706"/>
      <c r="AH9" s="706"/>
      <c r="AI9" s="707"/>
    </row>
    <row r="10" spans="1:37" ht="18" customHeight="1">
      <c r="A10" s="687" t="s">
        <v>372</v>
      </c>
      <c r="B10" s="688"/>
      <c r="C10" s="688"/>
      <c r="D10" s="688"/>
      <c r="E10" s="688"/>
      <c r="F10" s="688"/>
      <c r="G10" s="689"/>
      <c r="H10" s="690">
        <v>21792</v>
      </c>
      <c r="I10" s="691"/>
      <c r="J10" s="691"/>
      <c r="K10" s="691"/>
      <c r="L10" s="692"/>
      <c r="M10" s="692"/>
      <c r="N10" s="692"/>
      <c r="O10" s="692">
        <v>6978</v>
      </c>
      <c r="P10" s="692"/>
      <c r="Q10" s="692"/>
      <c r="R10" s="692"/>
      <c r="S10" s="692"/>
      <c r="T10" s="692"/>
      <c r="U10" s="692"/>
      <c r="V10" s="692" t="s">
        <v>187</v>
      </c>
      <c r="W10" s="692"/>
      <c r="X10" s="692"/>
      <c r="Y10" s="692"/>
      <c r="Z10" s="692"/>
      <c r="AA10" s="692"/>
      <c r="AB10" s="692"/>
      <c r="AC10" s="693" t="s">
        <v>371</v>
      </c>
      <c r="AD10" s="694"/>
      <c r="AE10" s="694"/>
      <c r="AF10" s="694"/>
      <c r="AG10" s="694"/>
      <c r="AH10" s="694"/>
      <c r="AI10" s="695"/>
    </row>
    <row r="11" spans="1:37" ht="13.5" customHeight="1">
      <c r="A11" s="631"/>
      <c r="B11" s="632"/>
      <c r="C11" s="632"/>
      <c r="D11" s="632"/>
      <c r="E11" s="632"/>
      <c r="F11" s="632"/>
      <c r="G11" s="708"/>
      <c r="H11" s="696"/>
      <c r="I11" s="697"/>
      <c r="J11" s="697"/>
      <c r="K11" s="697"/>
      <c r="L11" s="698"/>
      <c r="M11" s="698"/>
      <c r="N11" s="699" t="s">
        <v>186</v>
      </c>
      <c r="O11" s="700">
        <v>32.020000000000003</v>
      </c>
      <c r="P11" s="700"/>
      <c r="Q11" s="648"/>
      <c r="R11" s="648"/>
      <c r="S11" s="648"/>
      <c r="T11" s="648"/>
      <c r="U11" s="648"/>
      <c r="V11" s="701"/>
      <c r="W11" s="702"/>
      <c r="X11" s="702"/>
      <c r="Y11" s="702"/>
      <c r="Z11" s="703"/>
      <c r="AA11" s="703"/>
      <c r="AB11" s="704" t="s">
        <v>190</v>
      </c>
      <c r="AC11" s="705" t="s">
        <v>371</v>
      </c>
      <c r="AD11" s="706"/>
      <c r="AE11" s="706"/>
      <c r="AF11" s="706"/>
      <c r="AG11" s="706"/>
      <c r="AH11" s="706"/>
      <c r="AI11" s="707"/>
    </row>
    <row r="12" spans="1:37" s="607" customFormat="1" ht="18" customHeight="1">
      <c r="A12" s="709" t="s">
        <v>93</v>
      </c>
      <c r="B12" s="710"/>
      <c r="C12" s="710"/>
      <c r="D12" s="710"/>
      <c r="E12" s="710"/>
      <c r="F12" s="710"/>
      <c r="G12" s="711"/>
      <c r="H12" s="712">
        <v>34104052</v>
      </c>
      <c r="I12" s="713"/>
      <c r="J12" s="713"/>
      <c r="K12" s="713"/>
      <c r="L12" s="714"/>
      <c r="M12" s="714"/>
      <c r="N12" s="714"/>
      <c r="O12" s="714">
        <v>18567112</v>
      </c>
      <c r="P12" s="714"/>
      <c r="Q12" s="714"/>
      <c r="R12" s="714"/>
      <c r="S12" s="714"/>
      <c r="T12" s="714"/>
      <c r="U12" s="714"/>
      <c r="V12" s="713" t="s">
        <v>371</v>
      </c>
      <c r="W12" s="713"/>
      <c r="X12" s="713"/>
      <c r="Y12" s="713"/>
      <c r="Z12" s="714"/>
      <c r="AA12" s="714"/>
      <c r="AB12" s="714"/>
      <c r="AC12" s="693" t="s">
        <v>371</v>
      </c>
      <c r="AD12" s="694"/>
      <c r="AE12" s="694"/>
      <c r="AF12" s="694"/>
      <c r="AG12" s="694"/>
      <c r="AH12" s="694"/>
      <c r="AI12" s="695"/>
    </row>
    <row r="13" spans="1:37" ht="13.5" customHeight="1">
      <c r="A13" s="631"/>
      <c r="B13" s="632"/>
      <c r="C13" s="632"/>
      <c r="D13" s="632"/>
      <c r="E13" s="632"/>
      <c r="F13" s="632"/>
      <c r="G13" s="708"/>
      <c r="H13" s="696"/>
      <c r="I13" s="697"/>
      <c r="J13" s="697"/>
      <c r="K13" s="697"/>
      <c r="L13" s="698"/>
      <c r="M13" s="698"/>
      <c r="N13" s="699" t="s">
        <v>186</v>
      </c>
      <c r="O13" s="700">
        <v>54.44</v>
      </c>
      <c r="P13" s="700"/>
      <c r="Q13" s="648"/>
      <c r="R13" s="648"/>
      <c r="S13" s="648"/>
      <c r="T13" s="648"/>
      <c r="U13" s="648"/>
      <c r="V13" s="701"/>
      <c r="W13" s="702"/>
      <c r="X13" s="702"/>
      <c r="Y13" s="702"/>
      <c r="Z13" s="703"/>
      <c r="AA13" s="703"/>
      <c r="AB13" s="704" t="s">
        <v>190</v>
      </c>
      <c r="AC13" s="705" t="s">
        <v>371</v>
      </c>
      <c r="AD13" s="706"/>
      <c r="AE13" s="706"/>
      <c r="AF13" s="706"/>
      <c r="AG13" s="706"/>
      <c r="AH13" s="706"/>
      <c r="AI13" s="707"/>
    </row>
    <row r="15" spans="1:37">
      <c r="A15" s="607"/>
      <c r="B15" s="605" t="s">
        <v>201</v>
      </c>
      <c r="AI15" s="671" t="s">
        <v>193</v>
      </c>
    </row>
    <row r="16" spans="1:37" ht="18" customHeight="1">
      <c r="A16" s="609" t="s">
        <v>194</v>
      </c>
      <c r="B16" s="610"/>
      <c r="C16" s="610"/>
      <c r="D16" s="610"/>
      <c r="E16" s="610"/>
      <c r="F16" s="610"/>
      <c r="G16" s="611"/>
      <c r="H16" s="672" t="s">
        <v>195</v>
      </c>
      <c r="I16" s="612"/>
      <c r="J16" s="612"/>
      <c r="K16" s="612"/>
      <c r="L16" s="612"/>
      <c r="M16" s="612"/>
      <c r="N16" s="612"/>
      <c r="O16" s="673" t="str">
        <f>CONCATENATE("当年度
前期執行額","
（4.1～9.30）")</f>
        <v>当年度
前期執行額
（4.1～9.30）</v>
      </c>
      <c r="P16" s="674"/>
      <c r="Q16" s="674"/>
      <c r="R16" s="674"/>
      <c r="S16" s="674"/>
      <c r="T16" s="674"/>
      <c r="U16" s="675"/>
      <c r="V16" s="612" t="str">
        <f>CONCATENATE("前年度
前期執行額","
（4.1～9.30）")</f>
        <v>前年度
前期執行額
（4.1～9.30）</v>
      </c>
      <c r="W16" s="612"/>
      <c r="X16" s="612"/>
      <c r="Y16" s="612"/>
      <c r="Z16" s="612"/>
      <c r="AA16" s="612"/>
      <c r="AB16" s="612"/>
      <c r="AC16" s="672" t="s">
        <v>198</v>
      </c>
      <c r="AD16" s="612"/>
      <c r="AE16" s="612"/>
      <c r="AF16" s="612"/>
      <c r="AG16" s="612"/>
      <c r="AH16" s="612"/>
      <c r="AI16" s="676"/>
    </row>
    <row r="17" spans="1:35" ht="18" customHeight="1">
      <c r="A17" s="677"/>
      <c r="B17" s="678"/>
      <c r="C17" s="678"/>
      <c r="D17" s="678"/>
      <c r="E17" s="678"/>
      <c r="F17" s="678"/>
      <c r="G17" s="679"/>
      <c r="H17" s="680"/>
      <c r="I17" s="616"/>
      <c r="J17" s="616"/>
      <c r="K17" s="616"/>
      <c r="L17" s="616"/>
      <c r="M17" s="616"/>
      <c r="N17" s="616"/>
      <c r="O17" s="681"/>
      <c r="P17" s="682"/>
      <c r="Q17" s="682"/>
      <c r="R17" s="682"/>
      <c r="S17" s="682"/>
      <c r="T17" s="682"/>
      <c r="U17" s="683"/>
      <c r="V17" s="616"/>
      <c r="W17" s="616"/>
      <c r="X17" s="616"/>
      <c r="Y17" s="616"/>
      <c r="Z17" s="616"/>
      <c r="AA17" s="616"/>
      <c r="AB17" s="616"/>
      <c r="AC17" s="680"/>
      <c r="AD17" s="616"/>
      <c r="AE17" s="616"/>
      <c r="AF17" s="616"/>
      <c r="AG17" s="616"/>
      <c r="AH17" s="616"/>
      <c r="AI17" s="684"/>
    </row>
    <row r="18" spans="1:35" ht="18" customHeight="1">
      <c r="A18" s="677"/>
      <c r="B18" s="678"/>
      <c r="C18" s="678"/>
      <c r="D18" s="678"/>
      <c r="E18" s="678"/>
      <c r="F18" s="678"/>
      <c r="G18" s="679"/>
      <c r="H18" s="685"/>
      <c r="I18" s="685"/>
      <c r="J18" s="685"/>
      <c r="K18" s="685"/>
      <c r="L18" s="685"/>
      <c r="M18" s="685"/>
      <c r="N18" s="685"/>
      <c r="O18" s="681"/>
      <c r="P18" s="682"/>
      <c r="Q18" s="682"/>
      <c r="R18" s="682"/>
      <c r="S18" s="682"/>
      <c r="T18" s="682"/>
      <c r="U18" s="683"/>
      <c r="V18" s="685"/>
      <c r="W18" s="685"/>
      <c r="X18" s="685"/>
      <c r="Y18" s="685"/>
      <c r="Z18" s="685"/>
      <c r="AA18" s="685"/>
      <c r="AB18" s="685"/>
      <c r="AC18" s="685"/>
      <c r="AD18" s="685"/>
      <c r="AE18" s="685"/>
      <c r="AF18" s="685"/>
      <c r="AG18" s="685"/>
      <c r="AH18" s="685"/>
      <c r="AI18" s="686"/>
    </row>
    <row r="19" spans="1:35" ht="18" customHeight="1">
      <c r="A19" s="687" t="s">
        <v>373</v>
      </c>
      <c r="B19" s="688"/>
      <c r="C19" s="688"/>
      <c r="D19" s="688"/>
      <c r="E19" s="688"/>
      <c r="F19" s="688"/>
      <c r="G19" s="689"/>
      <c r="H19" s="690">
        <v>32586936</v>
      </c>
      <c r="I19" s="691"/>
      <c r="J19" s="691"/>
      <c r="K19" s="691"/>
      <c r="L19" s="692"/>
      <c r="M19" s="692"/>
      <c r="N19" s="692"/>
      <c r="O19" s="692">
        <v>16525422</v>
      </c>
      <c r="P19" s="692"/>
      <c r="Q19" s="692"/>
      <c r="R19" s="692"/>
      <c r="S19" s="692"/>
      <c r="T19" s="692"/>
      <c r="U19" s="692"/>
      <c r="V19" s="692" t="s">
        <v>187</v>
      </c>
      <c r="W19" s="692"/>
      <c r="X19" s="692"/>
      <c r="Y19" s="692"/>
      <c r="Z19" s="692"/>
      <c r="AA19" s="692"/>
      <c r="AB19" s="692"/>
      <c r="AC19" s="693" t="s">
        <v>371</v>
      </c>
      <c r="AD19" s="694"/>
      <c r="AE19" s="694"/>
      <c r="AF19" s="694"/>
      <c r="AG19" s="694"/>
      <c r="AH19" s="694"/>
      <c r="AI19" s="695"/>
    </row>
    <row r="20" spans="1:35" ht="13.5" customHeight="1">
      <c r="A20" s="631"/>
      <c r="B20" s="632"/>
      <c r="C20" s="632"/>
      <c r="D20" s="632"/>
      <c r="E20" s="632"/>
      <c r="F20" s="632"/>
      <c r="G20" s="708"/>
      <c r="H20" s="696"/>
      <c r="I20" s="697"/>
      <c r="J20" s="697"/>
      <c r="K20" s="697"/>
      <c r="L20" s="698"/>
      <c r="M20" s="698"/>
      <c r="N20" s="699" t="s">
        <v>186</v>
      </c>
      <c r="O20" s="700">
        <v>50.71</v>
      </c>
      <c r="P20" s="700"/>
      <c r="Q20" s="648"/>
      <c r="R20" s="648"/>
      <c r="S20" s="648"/>
      <c r="T20" s="648"/>
      <c r="U20" s="648"/>
      <c r="V20" s="696"/>
      <c r="W20" s="697"/>
      <c r="X20" s="697"/>
      <c r="Y20" s="697"/>
      <c r="Z20" s="703"/>
      <c r="AA20" s="703"/>
      <c r="AB20" s="704" t="s">
        <v>190</v>
      </c>
      <c r="AC20" s="705" t="s">
        <v>371</v>
      </c>
      <c r="AD20" s="706"/>
      <c r="AE20" s="706"/>
      <c r="AF20" s="706"/>
      <c r="AG20" s="706"/>
      <c r="AH20" s="706"/>
      <c r="AI20" s="707"/>
    </row>
    <row r="21" spans="1:35" ht="18" customHeight="1">
      <c r="A21" s="687" t="s">
        <v>374</v>
      </c>
      <c r="B21" s="688"/>
      <c r="C21" s="688"/>
      <c r="D21" s="688"/>
      <c r="E21" s="688"/>
      <c r="F21" s="688"/>
      <c r="G21" s="689"/>
      <c r="H21" s="690">
        <v>350940</v>
      </c>
      <c r="I21" s="691"/>
      <c r="J21" s="691"/>
      <c r="K21" s="691"/>
      <c r="L21" s="692"/>
      <c r="M21" s="692"/>
      <c r="N21" s="692"/>
      <c r="O21" s="692">
        <v>107278</v>
      </c>
      <c r="P21" s="692"/>
      <c r="Q21" s="692"/>
      <c r="R21" s="692"/>
      <c r="S21" s="692"/>
      <c r="T21" s="692"/>
      <c r="U21" s="692"/>
      <c r="V21" s="692" t="s">
        <v>187</v>
      </c>
      <c r="W21" s="692"/>
      <c r="X21" s="692"/>
      <c r="Y21" s="692"/>
      <c r="Z21" s="692"/>
      <c r="AA21" s="692"/>
      <c r="AB21" s="692"/>
      <c r="AC21" s="693" t="s">
        <v>371</v>
      </c>
      <c r="AD21" s="694"/>
      <c r="AE21" s="694"/>
      <c r="AF21" s="694"/>
      <c r="AG21" s="694"/>
      <c r="AH21" s="694"/>
      <c r="AI21" s="695"/>
    </row>
    <row r="22" spans="1:35" ht="13.5" customHeight="1">
      <c r="A22" s="843"/>
      <c r="B22" s="844"/>
      <c r="C22" s="844"/>
      <c r="D22" s="844"/>
      <c r="E22" s="844"/>
      <c r="F22" s="844"/>
      <c r="G22" s="845"/>
      <c r="H22" s="696"/>
      <c r="I22" s="697"/>
      <c r="J22" s="697"/>
      <c r="K22" s="697"/>
      <c r="L22" s="698"/>
      <c r="M22" s="698"/>
      <c r="N22" s="699" t="s">
        <v>186</v>
      </c>
      <c r="O22" s="700">
        <v>30.57</v>
      </c>
      <c r="P22" s="700"/>
      <c r="Q22" s="648"/>
      <c r="R22" s="648"/>
      <c r="S22" s="648"/>
      <c r="T22" s="648"/>
      <c r="U22" s="648"/>
      <c r="V22" s="696"/>
      <c r="W22" s="697"/>
      <c r="X22" s="697"/>
      <c r="Y22" s="697"/>
      <c r="Z22" s="703"/>
      <c r="AA22" s="703"/>
      <c r="AB22" s="704" t="s">
        <v>190</v>
      </c>
      <c r="AC22" s="705" t="s">
        <v>371</v>
      </c>
      <c r="AD22" s="706"/>
      <c r="AE22" s="706"/>
      <c r="AF22" s="706"/>
      <c r="AG22" s="706"/>
      <c r="AH22" s="706"/>
      <c r="AI22" s="707"/>
    </row>
    <row r="23" spans="1:35" ht="18" customHeight="1">
      <c r="A23" s="687" t="s">
        <v>205</v>
      </c>
      <c r="B23" s="688"/>
      <c r="C23" s="688"/>
      <c r="D23" s="688"/>
      <c r="E23" s="688"/>
      <c r="F23" s="688"/>
      <c r="G23" s="689"/>
      <c r="H23" s="690">
        <v>420062</v>
      </c>
      <c r="I23" s="691"/>
      <c r="J23" s="691"/>
      <c r="K23" s="691"/>
      <c r="L23" s="692"/>
      <c r="M23" s="692"/>
      <c r="N23" s="692"/>
      <c r="O23" s="692">
        <v>128500</v>
      </c>
      <c r="P23" s="692"/>
      <c r="Q23" s="692"/>
      <c r="R23" s="692"/>
      <c r="S23" s="692"/>
      <c r="T23" s="692"/>
      <c r="U23" s="692"/>
      <c r="V23" s="692" t="s">
        <v>187</v>
      </c>
      <c r="W23" s="692"/>
      <c r="X23" s="692"/>
      <c r="Y23" s="692"/>
      <c r="Z23" s="692"/>
      <c r="AA23" s="692"/>
      <c r="AB23" s="692"/>
      <c r="AC23" s="693" t="s">
        <v>371</v>
      </c>
      <c r="AD23" s="694"/>
      <c r="AE23" s="694"/>
      <c r="AF23" s="694"/>
      <c r="AG23" s="694"/>
      <c r="AH23" s="694"/>
      <c r="AI23" s="695"/>
    </row>
    <row r="24" spans="1:35" ht="13.5" customHeight="1">
      <c r="A24" s="631"/>
      <c r="B24" s="632"/>
      <c r="C24" s="632"/>
      <c r="D24" s="632"/>
      <c r="E24" s="632"/>
      <c r="F24" s="632"/>
      <c r="G24" s="708"/>
      <c r="H24" s="696"/>
      <c r="I24" s="697"/>
      <c r="J24" s="697"/>
      <c r="K24" s="697"/>
      <c r="L24" s="698"/>
      <c r="M24" s="698"/>
      <c r="N24" s="699" t="s">
        <v>186</v>
      </c>
      <c r="O24" s="700">
        <v>30.59</v>
      </c>
      <c r="P24" s="700"/>
      <c r="Q24" s="648"/>
      <c r="R24" s="648"/>
      <c r="S24" s="648"/>
      <c r="T24" s="648"/>
      <c r="U24" s="648"/>
      <c r="V24" s="696"/>
      <c r="W24" s="697"/>
      <c r="X24" s="697"/>
      <c r="Y24" s="697"/>
      <c r="Z24" s="703"/>
      <c r="AA24" s="703"/>
      <c r="AB24" s="704" t="s">
        <v>190</v>
      </c>
      <c r="AC24" s="705" t="s">
        <v>371</v>
      </c>
      <c r="AD24" s="706"/>
      <c r="AE24" s="706"/>
      <c r="AF24" s="706"/>
      <c r="AG24" s="706"/>
      <c r="AH24" s="706"/>
      <c r="AI24" s="707"/>
    </row>
    <row r="25" spans="1:35" ht="18" customHeight="1">
      <c r="A25" s="687" t="s">
        <v>375</v>
      </c>
      <c r="B25" s="688"/>
      <c r="C25" s="688"/>
      <c r="D25" s="688"/>
      <c r="E25" s="688"/>
      <c r="F25" s="688"/>
      <c r="G25" s="689"/>
      <c r="H25" s="690">
        <v>106024</v>
      </c>
      <c r="I25" s="691"/>
      <c r="J25" s="691"/>
      <c r="K25" s="691"/>
      <c r="L25" s="692"/>
      <c r="M25" s="692"/>
      <c r="N25" s="692"/>
      <c r="O25" s="692">
        <v>0</v>
      </c>
      <c r="P25" s="692"/>
      <c r="Q25" s="692"/>
      <c r="R25" s="692"/>
      <c r="S25" s="692"/>
      <c r="T25" s="692"/>
      <c r="U25" s="692"/>
      <c r="V25" s="692" t="s">
        <v>187</v>
      </c>
      <c r="W25" s="692"/>
      <c r="X25" s="692"/>
      <c r="Y25" s="692"/>
      <c r="Z25" s="692"/>
      <c r="AA25" s="692"/>
      <c r="AB25" s="692"/>
      <c r="AC25" s="693" t="s">
        <v>371</v>
      </c>
      <c r="AD25" s="694"/>
      <c r="AE25" s="694"/>
      <c r="AF25" s="694"/>
      <c r="AG25" s="694"/>
      <c r="AH25" s="694"/>
      <c r="AI25" s="695"/>
    </row>
    <row r="26" spans="1:35" ht="13.5" customHeight="1">
      <c r="A26" s="631"/>
      <c r="B26" s="632"/>
      <c r="C26" s="632"/>
      <c r="D26" s="632"/>
      <c r="E26" s="632"/>
      <c r="F26" s="632"/>
      <c r="G26" s="708"/>
      <c r="H26" s="696"/>
      <c r="I26" s="697"/>
      <c r="J26" s="697"/>
      <c r="K26" s="697"/>
      <c r="L26" s="698"/>
      <c r="M26" s="698"/>
      <c r="N26" s="699" t="s">
        <v>186</v>
      </c>
      <c r="O26" s="700">
        <v>0</v>
      </c>
      <c r="P26" s="700"/>
      <c r="Q26" s="648"/>
      <c r="R26" s="648"/>
      <c r="S26" s="648"/>
      <c r="T26" s="648"/>
      <c r="U26" s="648"/>
      <c r="V26" s="696"/>
      <c r="W26" s="697"/>
      <c r="X26" s="697"/>
      <c r="Y26" s="697"/>
      <c r="Z26" s="703"/>
      <c r="AA26" s="703"/>
      <c r="AB26" s="704" t="s">
        <v>190</v>
      </c>
      <c r="AC26" s="705" t="s">
        <v>371</v>
      </c>
      <c r="AD26" s="706"/>
      <c r="AE26" s="706"/>
      <c r="AF26" s="706"/>
      <c r="AG26" s="706"/>
      <c r="AH26" s="706"/>
      <c r="AI26" s="707"/>
    </row>
    <row r="27" spans="1:35" ht="18" customHeight="1">
      <c r="A27" s="687" t="s">
        <v>207</v>
      </c>
      <c r="B27" s="688"/>
      <c r="C27" s="688"/>
      <c r="D27" s="688"/>
      <c r="E27" s="688"/>
      <c r="F27" s="688"/>
      <c r="G27" s="689"/>
      <c r="H27" s="690">
        <v>20988</v>
      </c>
      <c r="I27" s="691"/>
      <c r="J27" s="691"/>
      <c r="K27" s="691"/>
      <c r="L27" s="692"/>
      <c r="M27" s="692"/>
      <c r="N27" s="692"/>
      <c r="O27" s="692">
        <v>147</v>
      </c>
      <c r="P27" s="692"/>
      <c r="Q27" s="692"/>
      <c r="R27" s="692"/>
      <c r="S27" s="692"/>
      <c r="T27" s="692"/>
      <c r="U27" s="692"/>
      <c r="V27" s="692" t="s">
        <v>187</v>
      </c>
      <c r="W27" s="692"/>
      <c r="X27" s="692"/>
      <c r="Y27" s="692"/>
      <c r="Z27" s="692"/>
      <c r="AA27" s="692"/>
      <c r="AB27" s="692"/>
      <c r="AC27" s="693" t="s">
        <v>371</v>
      </c>
      <c r="AD27" s="694"/>
      <c r="AE27" s="694"/>
      <c r="AF27" s="694"/>
      <c r="AG27" s="694"/>
      <c r="AH27" s="694"/>
      <c r="AI27" s="695"/>
    </row>
    <row r="28" spans="1:35" ht="13.5" customHeight="1">
      <c r="A28" s="631"/>
      <c r="B28" s="632"/>
      <c r="C28" s="632"/>
      <c r="D28" s="632"/>
      <c r="E28" s="632"/>
      <c r="F28" s="632"/>
      <c r="G28" s="708"/>
      <c r="H28" s="696"/>
      <c r="I28" s="697"/>
      <c r="J28" s="697"/>
      <c r="K28" s="697"/>
      <c r="L28" s="698"/>
      <c r="M28" s="698"/>
      <c r="N28" s="699" t="s">
        <v>186</v>
      </c>
      <c r="O28" s="700">
        <v>0.7</v>
      </c>
      <c r="P28" s="700"/>
      <c r="Q28" s="648"/>
      <c r="R28" s="648"/>
      <c r="S28" s="648"/>
      <c r="T28" s="648"/>
      <c r="U28" s="648"/>
      <c r="V28" s="696"/>
      <c r="W28" s="697"/>
      <c r="X28" s="697"/>
      <c r="Y28" s="697"/>
      <c r="Z28" s="703"/>
      <c r="AA28" s="703"/>
      <c r="AB28" s="704" t="s">
        <v>190</v>
      </c>
      <c r="AC28" s="705" t="s">
        <v>371</v>
      </c>
      <c r="AD28" s="706"/>
      <c r="AE28" s="706"/>
      <c r="AF28" s="706"/>
      <c r="AG28" s="706"/>
      <c r="AH28" s="706"/>
      <c r="AI28" s="707"/>
    </row>
    <row r="29" spans="1:35" ht="18" customHeight="1">
      <c r="A29" s="687" t="s">
        <v>208</v>
      </c>
      <c r="B29" s="688"/>
      <c r="C29" s="688"/>
      <c r="D29" s="688"/>
      <c r="E29" s="688"/>
      <c r="F29" s="688"/>
      <c r="G29" s="689"/>
      <c r="H29" s="690">
        <v>70048</v>
      </c>
      <c r="I29" s="691"/>
      <c r="J29" s="691"/>
      <c r="K29" s="691"/>
      <c r="L29" s="692"/>
      <c r="M29" s="692"/>
      <c r="N29" s="692"/>
      <c r="O29" s="692">
        <v>45187</v>
      </c>
      <c r="P29" s="692"/>
      <c r="Q29" s="692"/>
      <c r="R29" s="692"/>
      <c r="S29" s="692"/>
      <c r="T29" s="692"/>
      <c r="U29" s="692"/>
      <c r="V29" s="692" t="s">
        <v>187</v>
      </c>
      <c r="W29" s="692"/>
      <c r="X29" s="692"/>
      <c r="Y29" s="692"/>
      <c r="Z29" s="692"/>
      <c r="AA29" s="692"/>
      <c r="AB29" s="692"/>
      <c r="AC29" s="693" t="s">
        <v>371</v>
      </c>
      <c r="AD29" s="694"/>
      <c r="AE29" s="694"/>
      <c r="AF29" s="694"/>
      <c r="AG29" s="694"/>
      <c r="AH29" s="694"/>
      <c r="AI29" s="695"/>
    </row>
    <row r="30" spans="1:35" ht="13.5" customHeight="1">
      <c r="A30" s="631"/>
      <c r="B30" s="632"/>
      <c r="C30" s="632"/>
      <c r="D30" s="632"/>
      <c r="E30" s="632"/>
      <c r="F30" s="632"/>
      <c r="G30" s="708"/>
      <c r="H30" s="696"/>
      <c r="I30" s="697"/>
      <c r="J30" s="697"/>
      <c r="K30" s="697"/>
      <c r="L30" s="698"/>
      <c r="M30" s="698"/>
      <c r="N30" s="699" t="s">
        <v>186</v>
      </c>
      <c r="O30" s="700">
        <v>64.510000000000005</v>
      </c>
      <c r="P30" s="700"/>
      <c r="Q30" s="648"/>
      <c r="R30" s="648"/>
      <c r="S30" s="648"/>
      <c r="T30" s="648"/>
      <c r="U30" s="648"/>
      <c r="V30" s="696"/>
      <c r="W30" s="697"/>
      <c r="X30" s="697"/>
      <c r="Y30" s="697"/>
      <c r="Z30" s="703"/>
      <c r="AA30" s="703"/>
      <c r="AB30" s="704" t="s">
        <v>190</v>
      </c>
      <c r="AC30" s="705" t="s">
        <v>371</v>
      </c>
      <c r="AD30" s="706"/>
      <c r="AE30" s="706"/>
      <c r="AF30" s="706"/>
      <c r="AG30" s="706"/>
      <c r="AH30" s="706"/>
      <c r="AI30" s="707"/>
    </row>
    <row r="31" spans="1:35" s="607" customFormat="1" ht="18" customHeight="1">
      <c r="A31" s="709" t="s">
        <v>93</v>
      </c>
      <c r="B31" s="710"/>
      <c r="C31" s="710"/>
      <c r="D31" s="710"/>
      <c r="E31" s="710"/>
      <c r="F31" s="710"/>
      <c r="G31" s="711"/>
      <c r="H31" s="712">
        <v>33554998</v>
      </c>
      <c r="I31" s="713"/>
      <c r="J31" s="713"/>
      <c r="K31" s="713"/>
      <c r="L31" s="714"/>
      <c r="M31" s="714"/>
      <c r="N31" s="714"/>
      <c r="O31" s="846">
        <v>16806534</v>
      </c>
      <c r="P31" s="847"/>
      <c r="Q31" s="847"/>
      <c r="R31" s="847"/>
      <c r="S31" s="847"/>
      <c r="T31" s="847"/>
      <c r="U31" s="848"/>
      <c r="V31" s="713" t="s">
        <v>371</v>
      </c>
      <c r="W31" s="713"/>
      <c r="X31" s="713"/>
      <c r="Y31" s="713"/>
      <c r="Z31" s="714"/>
      <c r="AA31" s="714"/>
      <c r="AB31" s="714"/>
      <c r="AC31" s="693" t="s">
        <v>371</v>
      </c>
      <c r="AD31" s="694"/>
      <c r="AE31" s="694"/>
      <c r="AF31" s="694"/>
      <c r="AG31" s="694"/>
      <c r="AH31" s="694"/>
      <c r="AI31" s="695"/>
    </row>
    <row r="32" spans="1:35" ht="13.5" customHeight="1">
      <c r="A32" s="631"/>
      <c r="B32" s="632"/>
      <c r="C32" s="632"/>
      <c r="D32" s="632"/>
      <c r="E32" s="632"/>
      <c r="F32" s="632"/>
      <c r="G32" s="708"/>
      <c r="H32" s="696"/>
      <c r="I32" s="697"/>
      <c r="J32" s="697"/>
      <c r="K32" s="697"/>
      <c r="L32" s="698"/>
      <c r="M32" s="698"/>
      <c r="N32" s="699" t="s">
        <v>186</v>
      </c>
      <c r="O32" s="700">
        <v>50.09</v>
      </c>
      <c r="P32" s="700"/>
      <c r="Q32" s="648"/>
      <c r="R32" s="648"/>
      <c r="S32" s="648"/>
      <c r="T32" s="648"/>
      <c r="U32" s="648"/>
      <c r="V32" s="701"/>
      <c r="W32" s="702"/>
      <c r="X32" s="702"/>
      <c r="Y32" s="702"/>
      <c r="Z32" s="703"/>
      <c r="AA32" s="703"/>
      <c r="AB32" s="704" t="s">
        <v>190</v>
      </c>
      <c r="AC32" s="705" t="s">
        <v>371</v>
      </c>
      <c r="AD32" s="706"/>
      <c r="AE32" s="706"/>
      <c r="AF32" s="706"/>
      <c r="AG32" s="706"/>
      <c r="AH32" s="706"/>
      <c r="AI32" s="707"/>
    </row>
    <row r="33" spans="1:35">
      <c r="A33" s="605" t="s">
        <v>376</v>
      </c>
      <c r="AI33" s="608"/>
    </row>
    <row r="34" spans="1:35">
      <c r="AI34" s="608"/>
    </row>
    <row r="35" spans="1:35">
      <c r="AI35" s="608"/>
    </row>
    <row r="36" spans="1:35">
      <c r="AI36" s="608"/>
    </row>
    <row r="37" spans="1:35">
      <c r="AI37" s="608"/>
    </row>
    <row r="51" spans="1:35">
      <c r="A51" s="607" t="s">
        <v>210</v>
      </c>
    </row>
    <row r="52" spans="1:35">
      <c r="A52" s="607"/>
    </row>
    <row r="53" spans="1:35">
      <c r="A53" s="607"/>
      <c r="B53" s="605" t="s">
        <v>192</v>
      </c>
      <c r="AI53" s="671" t="s">
        <v>193</v>
      </c>
    </row>
    <row r="54" spans="1:35" ht="18" customHeight="1">
      <c r="A54" s="609" t="s">
        <v>194</v>
      </c>
      <c r="B54" s="610"/>
      <c r="C54" s="610"/>
      <c r="D54" s="610"/>
      <c r="E54" s="610"/>
      <c r="F54" s="610"/>
      <c r="G54" s="611"/>
      <c r="H54" s="672" t="s">
        <v>195</v>
      </c>
      <c r="I54" s="612"/>
      <c r="J54" s="612"/>
      <c r="K54" s="612"/>
      <c r="L54" s="612"/>
      <c r="M54" s="612"/>
      <c r="N54" s="612"/>
      <c r="O54" s="673" t="str">
        <f>CONCATENATE("当年度
前期執行額","
（4.1～9.30）")</f>
        <v>当年度
前期執行額
（4.1～9.30）</v>
      </c>
      <c r="P54" s="674"/>
      <c r="Q54" s="674"/>
      <c r="R54" s="674"/>
      <c r="S54" s="674"/>
      <c r="T54" s="674"/>
      <c r="U54" s="675"/>
      <c r="V54" s="612" t="str">
        <f>CONCATENATE("前年度
前期執行額","
（4.1～9.30）")</f>
        <v>前年度
前期執行額
（4.1～9.30）</v>
      </c>
      <c r="W54" s="612"/>
      <c r="X54" s="612"/>
      <c r="Y54" s="612"/>
      <c r="Z54" s="612"/>
      <c r="AA54" s="612"/>
      <c r="AB54" s="612"/>
      <c r="AC54" s="672" t="s">
        <v>198</v>
      </c>
      <c r="AD54" s="612"/>
      <c r="AE54" s="612"/>
      <c r="AF54" s="612"/>
      <c r="AG54" s="612"/>
      <c r="AH54" s="612"/>
      <c r="AI54" s="676"/>
    </row>
    <row r="55" spans="1:35" ht="18" customHeight="1">
      <c r="A55" s="677"/>
      <c r="B55" s="678"/>
      <c r="C55" s="678"/>
      <c r="D55" s="678"/>
      <c r="E55" s="678"/>
      <c r="F55" s="678"/>
      <c r="G55" s="679"/>
      <c r="H55" s="680"/>
      <c r="I55" s="616"/>
      <c r="J55" s="616"/>
      <c r="K55" s="616"/>
      <c r="L55" s="616"/>
      <c r="M55" s="616"/>
      <c r="N55" s="616"/>
      <c r="O55" s="681"/>
      <c r="P55" s="682"/>
      <c r="Q55" s="682"/>
      <c r="R55" s="682"/>
      <c r="S55" s="682"/>
      <c r="T55" s="682"/>
      <c r="U55" s="683"/>
      <c r="V55" s="616"/>
      <c r="W55" s="616"/>
      <c r="X55" s="616"/>
      <c r="Y55" s="616"/>
      <c r="Z55" s="616"/>
      <c r="AA55" s="616"/>
      <c r="AB55" s="616"/>
      <c r="AC55" s="680"/>
      <c r="AD55" s="616"/>
      <c r="AE55" s="616"/>
      <c r="AF55" s="616"/>
      <c r="AG55" s="616"/>
      <c r="AH55" s="616"/>
      <c r="AI55" s="684"/>
    </row>
    <row r="56" spans="1:35" ht="18" customHeight="1">
      <c r="A56" s="677"/>
      <c r="B56" s="678"/>
      <c r="C56" s="678"/>
      <c r="D56" s="678"/>
      <c r="E56" s="678"/>
      <c r="F56" s="678"/>
      <c r="G56" s="679"/>
      <c r="H56" s="685"/>
      <c r="I56" s="685"/>
      <c r="J56" s="685"/>
      <c r="K56" s="685"/>
      <c r="L56" s="685"/>
      <c r="M56" s="685"/>
      <c r="N56" s="685"/>
      <c r="O56" s="681"/>
      <c r="P56" s="682"/>
      <c r="Q56" s="682"/>
      <c r="R56" s="682"/>
      <c r="S56" s="682"/>
      <c r="T56" s="682"/>
      <c r="U56" s="683"/>
      <c r="V56" s="685"/>
      <c r="W56" s="685"/>
      <c r="X56" s="685"/>
      <c r="Y56" s="685"/>
      <c r="Z56" s="685"/>
      <c r="AA56" s="685"/>
      <c r="AB56" s="685"/>
      <c r="AC56" s="685"/>
      <c r="AD56" s="685"/>
      <c r="AE56" s="685"/>
      <c r="AF56" s="685"/>
      <c r="AG56" s="685"/>
      <c r="AH56" s="685"/>
      <c r="AI56" s="686"/>
    </row>
    <row r="57" spans="1:35" ht="18" customHeight="1">
      <c r="A57" s="687" t="s">
        <v>377</v>
      </c>
      <c r="B57" s="688"/>
      <c r="C57" s="688"/>
      <c r="D57" s="688"/>
      <c r="E57" s="688"/>
      <c r="F57" s="688"/>
      <c r="G57" s="689"/>
      <c r="H57" s="690">
        <v>1275127</v>
      </c>
      <c r="I57" s="691"/>
      <c r="J57" s="691"/>
      <c r="K57" s="691"/>
      <c r="L57" s="692"/>
      <c r="M57" s="692"/>
      <c r="N57" s="692"/>
      <c r="O57" s="692">
        <v>0</v>
      </c>
      <c r="P57" s="692"/>
      <c r="Q57" s="692"/>
      <c r="R57" s="692"/>
      <c r="S57" s="692"/>
      <c r="T57" s="692"/>
      <c r="U57" s="692"/>
      <c r="V57" s="692" t="s">
        <v>187</v>
      </c>
      <c r="W57" s="692"/>
      <c r="X57" s="692"/>
      <c r="Y57" s="692"/>
      <c r="Z57" s="692"/>
      <c r="AA57" s="692"/>
      <c r="AB57" s="692"/>
      <c r="AC57" s="693" t="s">
        <v>371</v>
      </c>
      <c r="AD57" s="694"/>
      <c r="AE57" s="694"/>
      <c r="AF57" s="694"/>
      <c r="AG57" s="694"/>
      <c r="AH57" s="694"/>
      <c r="AI57" s="695"/>
    </row>
    <row r="58" spans="1:35" ht="13.5" customHeight="1">
      <c r="A58" s="631"/>
      <c r="B58" s="632"/>
      <c r="C58" s="632"/>
      <c r="D58" s="632"/>
      <c r="E58" s="632"/>
      <c r="F58" s="632"/>
      <c r="G58" s="708"/>
      <c r="H58" s="696"/>
      <c r="I58" s="697"/>
      <c r="J58" s="697"/>
      <c r="K58" s="697"/>
      <c r="L58" s="698"/>
      <c r="M58" s="698"/>
      <c r="N58" s="699" t="s">
        <v>186</v>
      </c>
      <c r="O58" s="700">
        <f>IF($H$57=0,"",ROUND(O57/$H$57*100,2))</f>
        <v>0</v>
      </c>
      <c r="P58" s="700"/>
      <c r="Q58" s="648"/>
      <c r="R58" s="648"/>
      <c r="S58" s="648"/>
      <c r="T58" s="648"/>
      <c r="U58" s="648"/>
      <c r="V58" s="701"/>
      <c r="W58" s="702"/>
      <c r="X58" s="702"/>
      <c r="Y58" s="702"/>
      <c r="Z58" s="703"/>
      <c r="AA58" s="703"/>
      <c r="AB58" s="704" t="s">
        <v>190</v>
      </c>
      <c r="AC58" s="705" t="s">
        <v>371</v>
      </c>
      <c r="AD58" s="706"/>
      <c r="AE58" s="706"/>
      <c r="AF58" s="706"/>
      <c r="AG58" s="706"/>
      <c r="AH58" s="706"/>
      <c r="AI58" s="707"/>
    </row>
    <row r="59" spans="1:35" s="607" customFormat="1" ht="18" customHeight="1">
      <c r="A59" s="709" t="s">
        <v>93</v>
      </c>
      <c r="B59" s="710"/>
      <c r="C59" s="710"/>
      <c r="D59" s="710"/>
      <c r="E59" s="710"/>
      <c r="F59" s="710"/>
      <c r="G59" s="711"/>
      <c r="H59" s="712">
        <f>H57</f>
        <v>1275127</v>
      </c>
      <c r="I59" s="713"/>
      <c r="J59" s="713"/>
      <c r="K59" s="713"/>
      <c r="L59" s="714"/>
      <c r="M59" s="714"/>
      <c r="N59" s="714"/>
      <c r="O59" s="714">
        <f>O57</f>
        <v>0</v>
      </c>
      <c r="P59" s="714"/>
      <c r="Q59" s="714"/>
      <c r="R59" s="714"/>
      <c r="S59" s="714"/>
      <c r="T59" s="714"/>
      <c r="U59" s="714"/>
      <c r="V59" s="714" t="str">
        <f>V57</f>
        <v>-</v>
      </c>
      <c r="W59" s="714"/>
      <c r="X59" s="714"/>
      <c r="Y59" s="714"/>
      <c r="Z59" s="714"/>
      <c r="AA59" s="714"/>
      <c r="AB59" s="714"/>
      <c r="AC59" s="693" t="s">
        <v>371</v>
      </c>
      <c r="AD59" s="694"/>
      <c r="AE59" s="694"/>
      <c r="AF59" s="694"/>
      <c r="AG59" s="694"/>
      <c r="AH59" s="694"/>
      <c r="AI59" s="695"/>
    </row>
    <row r="60" spans="1:35" ht="13.5" customHeight="1">
      <c r="A60" s="631"/>
      <c r="B60" s="632"/>
      <c r="C60" s="632"/>
      <c r="D60" s="632"/>
      <c r="E60" s="632"/>
      <c r="F60" s="632"/>
      <c r="G60" s="708"/>
      <c r="H60" s="696"/>
      <c r="I60" s="697"/>
      <c r="J60" s="697"/>
      <c r="K60" s="697"/>
      <c r="L60" s="698"/>
      <c r="M60" s="698"/>
      <c r="N60" s="699" t="s">
        <v>186</v>
      </c>
      <c r="O60" s="700">
        <f>IF($H$59=0,"",ROUND(O59/$H$59*100,2))</f>
        <v>0</v>
      </c>
      <c r="P60" s="700"/>
      <c r="Q60" s="648"/>
      <c r="R60" s="648"/>
      <c r="S60" s="648"/>
      <c r="T60" s="648"/>
      <c r="U60" s="648"/>
      <c r="V60" s="696"/>
      <c r="W60" s="697"/>
      <c r="X60" s="697"/>
      <c r="Y60" s="697"/>
      <c r="Z60" s="703"/>
      <c r="AA60" s="703"/>
      <c r="AB60" s="704" t="s">
        <v>190</v>
      </c>
      <c r="AC60" s="705" t="s">
        <v>371</v>
      </c>
      <c r="AD60" s="706"/>
      <c r="AE60" s="706"/>
      <c r="AF60" s="706"/>
      <c r="AG60" s="706"/>
      <c r="AH60" s="706"/>
      <c r="AI60" s="707"/>
    </row>
    <row r="62" spans="1:35">
      <c r="A62" s="607"/>
      <c r="B62" s="605" t="s">
        <v>201</v>
      </c>
      <c r="AI62" s="671" t="s">
        <v>193</v>
      </c>
    </row>
    <row r="63" spans="1:35" ht="18" customHeight="1">
      <c r="A63" s="609" t="s">
        <v>194</v>
      </c>
      <c r="B63" s="610"/>
      <c r="C63" s="610"/>
      <c r="D63" s="610"/>
      <c r="E63" s="610"/>
      <c r="F63" s="610"/>
      <c r="G63" s="611"/>
      <c r="H63" s="672" t="s">
        <v>195</v>
      </c>
      <c r="I63" s="612"/>
      <c r="J63" s="612"/>
      <c r="K63" s="612"/>
      <c r="L63" s="612"/>
      <c r="M63" s="612"/>
      <c r="N63" s="612"/>
      <c r="O63" s="673" t="str">
        <f>CONCATENATE("当年度
前期執行額","
（4.1～9.30）")</f>
        <v>当年度
前期執行額
（4.1～9.30）</v>
      </c>
      <c r="P63" s="674"/>
      <c r="Q63" s="674"/>
      <c r="R63" s="674"/>
      <c r="S63" s="674"/>
      <c r="T63" s="674"/>
      <c r="U63" s="675"/>
      <c r="V63" s="612" t="str">
        <f>CONCATENATE("前年度
前期執行額","
（4.1～9.30）")</f>
        <v>前年度
前期執行額
（4.1～9.30）</v>
      </c>
      <c r="W63" s="612"/>
      <c r="X63" s="612"/>
      <c r="Y63" s="612"/>
      <c r="Z63" s="612"/>
      <c r="AA63" s="612"/>
      <c r="AB63" s="612"/>
      <c r="AC63" s="672" t="s">
        <v>198</v>
      </c>
      <c r="AD63" s="612"/>
      <c r="AE63" s="612"/>
      <c r="AF63" s="612"/>
      <c r="AG63" s="612"/>
      <c r="AH63" s="612"/>
      <c r="AI63" s="676"/>
    </row>
    <row r="64" spans="1:35" ht="18" customHeight="1">
      <c r="A64" s="677"/>
      <c r="B64" s="678"/>
      <c r="C64" s="678"/>
      <c r="D64" s="678"/>
      <c r="E64" s="678"/>
      <c r="F64" s="678"/>
      <c r="G64" s="679"/>
      <c r="H64" s="680"/>
      <c r="I64" s="616"/>
      <c r="J64" s="616"/>
      <c r="K64" s="616"/>
      <c r="L64" s="616"/>
      <c r="M64" s="616"/>
      <c r="N64" s="616"/>
      <c r="O64" s="681"/>
      <c r="P64" s="682"/>
      <c r="Q64" s="682"/>
      <c r="R64" s="682"/>
      <c r="S64" s="682"/>
      <c r="T64" s="682"/>
      <c r="U64" s="683"/>
      <c r="V64" s="616"/>
      <c r="W64" s="616"/>
      <c r="X64" s="616"/>
      <c r="Y64" s="616"/>
      <c r="Z64" s="616"/>
      <c r="AA64" s="616"/>
      <c r="AB64" s="616"/>
      <c r="AC64" s="680"/>
      <c r="AD64" s="616"/>
      <c r="AE64" s="616"/>
      <c r="AF64" s="616"/>
      <c r="AG64" s="616"/>
      <c r="AH64" s="616"/>
      <c r="AI64" s="684"/>
    </row>
    <row r="65" spans="1:38" ht="18" customHeight="1">
      <c r="A65" s="677"/>
      <c r="B65" s="678"/>
      <c r="C65" s="678"/>
      <c r="D65" s="678"/>
      <c r="E65" s="678"/>
      <c r="F65" s="678"/>
      <c r="G65" s="679"/>
      <c r="H65" s="685"/>
      <c r="I65" s="685"/>
      <c r="J65" s="685"/>
      <c r="K65" s="685"/>
      <c r="L65" s="685"/>
      <c r="M65" s="685"/>
      <c r="N65" s="685"/>
      <c r="O65" s="681"/>
      <c r="P65" s="682"/>
      <c r="Q65" s="682"/>
      <c r="R65" s="682"/>
      <c r="S65" s="682"/>
      <c r="T65" s="682"/>
      <c r="U65" s="683"/>
      <c r="V65" s="685"/>
      <c r="W65" s="685"/>
      <c r="X65" s="685"/>
      <c r="Y65" s="685"/>
      <c r="Z65" s="685"/>
      <c r="AA65" s="685"/>
      <c r="AB65" s="685"/>
      <c r="AC65" s="685"/>
      <c r="AD65" s="685"/>
      <c r="AE65" s="685"/>
      <c r="AF65" s="685"/>
      <c r="AG65" s="685"/>
      <c r="AH65" s="685"/>
      <c r="AI65" s="686"/>
    </row>
    <row r="66" spans="1:38" ht="18" customHeight="1">
      <c r="A66" s="687" t="s">
        <v>214</v>
      </c>
      <c r="B66" s="688"/>
      <c r="C66" s="688"/>
      <c r="D66" s="688"/>
      <c r="E66" s="688"/>
      <c r="F66" s="688"/>
      <c r="G66" s="689"/>
      <c r="H66" s="690">
        <v>1275127</v>
      </c>
      <c r="I66" s="691"/>
      <c r="J66" s="691"/>
      <c r="K66" s="691"/>
      <c r="L66" s="692"/>
      <c r="M66" s="692"/>
      <c r="N66" s="692"/>
      <c r="O66" s="692">
        <v>23933</v>
      </c>
      <c r="P66" s="692"/>
      <c r="Q66" s="692"/>
      <c r="R66" s="692"/>
      <c r="S66" s="692"/>
      <c r="T66" s="692"/>
      <c r="U66" s="692"/>
      <c r="V66" s="692" t="s">
        <v>187</v>
      </c>
      <c r="W66" s="692"/>
      <c r="X66" s="692"/>
      <c r="Y66" s="692"/>
      <c r="Z66" s="692"/>
      <c r="AA66" s="692"/>
      <c r="AB66" s="692"/>
      <c r="AC66" s="693" t="s">
        <v>371</v>
      </c>
      <c r="AD66" s="694"/>
      <c r="AE66" s="694"/>
      <c r="AF66" s="694"/>
      <c r="AG66" s="694"/>
      <c r="AH66" s="694"/>
      <c r="AI66" s="695"/>
    </row>
    <row r="67" spans="1:38" ht="13.5" customHeight="1">
      <c r="A67" s="631"/>
      <c r="B67" s="632"/>
      <c r="C67" s="632"/>
      <c r="D67" s="632"/>
      <c r="E67" s="632"/>
      <c r="F67" s="632"/>
      <c r="G67" s="708"/>
      <c r="H67" s="696"/>
      <c r="I67" s="697"/>
      <c r="J67" s="697"/>
      <c r="K67" s="697"/>
      <c r="L67" s="698"/>
      <c r="M67" s="698"/>
      <c r="N67" s="699" t="s">
        <v>186</v>
      </c>
      <c r="O67" s="700">
        <f>IF($H$66=0,"",ROUND(O66/$H$66*100,2))</f>
        <v>1.88</v>
      </c>
      <c r="P67" s="700"/>
      <c r="Q67" s="648"/>
      <c r="R67" s="648"/>
      <c r="S67" s="648"/>
      <c r="T67" s="648"/>
      <c r="U67" s="648"/>
      <c r="V67" s="696"/>
      <c r="W67" s="697"/>
      <c r="X67" s="697"/>
      <c r="Y67" s="697"/>
      <c r="Z67" s="703"/>
      <c r="AA67" s="703"/>
      <c r="AB67" s="704" t="s">
        <v>190</v>
      </c>
      <c r="AC67" s="705" t="s">
        <v>371</v>
      </c>
      <c r="AD67" s="706"/>
      <c r="AE67" s="706"/>
      <c r="AF67" s="706"/>
      <c r="AG67" s="706"/>
      <c r="AH67" s="706"/>
      <c r="AI67" s="707"/>
    </row>
    <row r="68" spans="1:38" ht="18" customHeight="1">
      <c r="A68" s="687" t="s">
        <v>302</v>
      </c>
      <c r="B68" s="688"/>
      <c r="C68" s="688"/>
      <c r="D68" s="688"/>
      <c r="E68" s="688"/>
      <c r="F68" s="688"/>
      <c r="G68" s="689"/>
      <c r="H68" s="690">
        <v>7129</v>
      </c>
      <c r="I68" s="691"/>
      <c r="J68" s="691"/>
      <c r="K68" s="691"/>
      <c r="L68" s="692"/>
      <c r="M68" s="692"/>
      <c r="N68" s="692"/>
      <c r="O68" s="692">
        <v>142</v>
      </c>
      <c r="P68" s="692"/>
      <c r="Q68" s="692"/>
      <c r="R68" s="692"/>
      <c r="S68" s="692"/>
      <c r="T68" s="692"/>
      <c r="U68" s="692"/>
      <c r="V68" s="692" t="s">
        <v>187</v>
      </c>
      <c r="W68" s="692"/>
      <c r="X68" s="692"/>
      <c r="Y68" s="692"/>
      <c r="Z68" s="692"/>
      <c r="AA68" s="692"/>
      <c r="AB68" s="692"/>
      <c r="AC68" s="693" t="s">
        <v>371</v>
      </c>
      <c r="AD68" s="694"/>
      <c r="AE68" s="694"/>
      <c r="AF68" s="694"/>
      <c r="AG68" s="694"/>
      <c r="AH68" s="694"/>
      <c r="AI68" s="695"/>
    </row>
    <row r="69" spans="1:38" ht="13.5" customHeight="1">
      <c r="A69" s="631"/>
      <c r="B69" s="632"/>
      <c r="C69" s="632"/>
      <c r="D69" s="632"/>
      <c r="E69" s="632"/>
      <c r="F69" s="632"/>
      <c r="G69" s="708"/>
      <c r="H69" s="696"/>
      <c r="I69" s="697"/>
      <c r="J69" s="697"/>
      <c r="K69" s="697"/>
      <c r="L69" s="698"/>
      <c r="M69" s="698"/>
      <c r="N69" s="699" t="s">
        <v>186</v>
      </c>
      <c r="O69" s="700">
        <f>IF($H$68=0,"",ROUND(O68/$H$68*100,2))</f>
        <v>1.99</v>
      </c>
      <c r="P69" s="700"/>
      <c r="Q69" s="648"/>
      <c r="R69" s="648"/>
      <c r="S69" s="648"/>
      <c r="T69" s="648"/>
      <c r="U69" s="648"/>
      <c r="V69" s="696"/>
      <c r="W69" s="697"/>
      <c r="X69" s="697"/>
      <c r="Y69" s="697"/>
      <c r="Z69" s="703"/>
      <c r="AA69" s="703"/>
      <c r="AB69" s="704" t="s">
        <v>190</v>
      </c>
      <c r="AC69" s="705" t="s">
        <v>371</v>
      </c>
      <c r="AD69" s="706"/>
      <c r="AE69" s="706"/>
      <c r="AF69" s="706"/>
      <c r="AG69" s="706"/>
      <c r="AH69" s="706"/>
      <c r="AI69" s="707"/>
    </row>
    <row r="70" spans="1:38" ht="18" customHeight="1">
      <c r="A70" s="687" t="s">
        <v>378</v>
      </c>
      <c r="B70" s="688"/>
      <c r="C70" s="688"/>
      <c r="D70" s="688"/>
      <c r="E70" s="688"/>
      <c r="F70" s="688"/>
      <c r="G70" s="689"/>
      <c r="H70" s="690">
        <v>300000</v>
      </c>
      <c r="I70" s="691"/>
      <c r="J70" s="691"/>
      <c r="K70" s="691"/>
      <c r="L70" s="692"/>
      <c r="M70" s="692"/>
      <c r="N70" s="692"/>
      <c r="O70" s="692">
        <v>0</v>
      </c>
      <c r="P70" s="692"/>
      <c r="Q70" s="692"/>
      <c r="R70" s="692"/>
      <c r="S70" s="692"/>
      <c r="T70" s="692"/>
      <c r="U70" s="692"/>
      <c r="V70" s="692" t="s">
        <v>187</v>
      </c>
      <c r="W70" s="692"/>
      <c r="X70" s="692"/>
      <c r="Y70" s="692"/>
      <c r="Z70" s="692"/>
      <c r="AA70" s="692"/>
      <c r="AB70" s="692"/>
      <c r="AC70" s="693" t="s">
        <v>371</v>
      </c>
      <c r="AD70" s="694"/>
      <c r="AE70" s="694"/>
      <c r="AF70" s="694"/>
      <c r="AG70" s="694"/>
      <c r="AH70" s="694"/>
      <c r="AI70" s="695"/>
    </row>
    <row r="71" spans="1:38" ht="13.5" customHeight="1">
      <c r="A71" s="631"/>
      <c r="B71" s="632"/>
      <c r="C71" s="632"/>
      <c r="D71" s="632"/>
      <c r="E71" s="632"/>
      <c r="F71" s="632"/>
      <c r="G71" s="708"/>
      <c r="H71" s="696"/>
      <c r="I71" s="697"/>
      <c r="J71" s="697"/>
      <c r="K71" s="697"/>
      <c r="L71" s="698"/>
      <c r="M71" s="698"/>
      <c r="N71" s="699" t="s">
        <v>186</v>
      </c>
      <c r="O71" s="700">
        <f>IF($H$70=0,"",ROUND(O70/$H$70*100,2))</f>
        <v>0</v>
      </c>
      <c r="P71" s="700"/>
      <c r="Q71" s="648"/>
      <c r="R71" s="648"/>
      <c r="S71" s="648"/>
      <c r="T71" s="648"/>
      <c r="U71" s="648"/>
      <c r="V71" s="696"/>
      <c r="W71" s="697"/>
      <c r="X71" s="697"/>
      <c r="Y71" s="697"/>
      <c r="Z71" s="703"/>
      <c r="AA71" s="703"/>
      <c r="AB71" s="704" t="s">
        <v>190</v>
      </c>
      <c r="AC71" s="705" t="s">
        <v>371</v>
      </c>
      <c r="AD71" s="706"/>
      <c r="AE71" s="706"/>
      <c r="AF71" s="706"/>
      <c r="AG71" s="706"/>
      <c r="AH71" s="706"/>
      <c r="AI71" s="707"/>
    </row>
    <row r="72" spans="1:38" s="607" customFormat="1" ht="18" customHeight="1">
      <c r="A72" s="709" t="s">
        <v>93</v>
      </c>
      <c r="B72" s="710"/>
      <c r="C72" s="710"/>
      <c r="D72" s="710"/>
      <c r="E72" s="710"/>
      <c r="F72" s="710"/>
      <c r="G72" s="711"/>
      <c r="H72" s="712">
        <f>H66+H68+H70</f>
        <v>1582256</v>
      </c>
      <c r="I72" s="713"/>
      <c r="J72" s="713"/>
      <c r="K72" s="713"/>
      <c r="L72" s="714"/>
      <c r="M72" s="714"/>
      <c r="N72" s="714"/>
      <c r="O72" s="714">
        <f>O66+O68+O70</f>
        <v>24075</v>
      </c>
      <c r="P72" s="714"/>
      <c r="Q72" s="714"/>
      <c r="R72" s="714"/>
      <c r="S72" s="714"/>
      <c r="T72" s="714"/>
      <c r="U72" s="714"/>
      <c r="V72" s="714" t="s">
        <v>371</v>
      </c>
      <c r="W72" s="714"/>
      <c r="X72" s="714"/>
      <c r="Y72" s="714"/>
      <c r="Z72" s="714"/>
      <c r="AA72" s="714"/>
      <c r="AB72" s="714"/>
      <c r="AC72" s="693" t="s">
        <v>371</v>
      </c>
      <c r="AD72" s="694"/>
      <c r="AE72" s="694"/>
      <c r="AF72" s="694"/>
      <c r="AG72" s="694"/>
      <c r="AH72" s="694"/>
      <c r="AI72" s="695"/>
    </row>
    <row r="73" spans="1:38" ht="13.5" customHeight="1">
      <c r="A73" s="631"/>
      <c r="B73" s="632"/>
      <c r="C73" s="632"/>
      <c r="D73" s="632"/>
      <c r="E73" s="632"/>
      <c r="F73" s="632"/>
      <c r="G73" s="708"/>
      <c r="H73" s="696"/>
      <c r="I73" s="697"/>
      <c r="J73" s="697"/>
      <c r="K73" s="697"/>
      <c r="L73" s="698"/>
      <c r="M73" s="698"/>
      <c r="N73" s="699" t="s">
        <v>186</v>
      </c>
      <c r="O73" s="700">
        <f>IF($H$72=0,"",ROUND(O72/$H$72*100,2))</f>
        <v>1.52</v>
      </c>
      <c r="P73" s="700"/>
      <c r="Q73" s="648"/>
      <c r="R73" s="648"/>
      <c r="S73" s="648"/>
      <c r="T73" s="648"/>
      <c r="U73" s="648"/>
      <c r="V73" s="696"/>
      <c r="W73" s="697"/>
      <c r="X73" s="697"/>
      <c r="Y73" s="697"/>
      <c r="Z73" s="703"/>
      <c r="AA73" s="703"/>
      <c r="AB73" s="704" t="s">
        <v>190</v>
      </c>
      <c r="AC73" s="705" t="s">
        <v>371</v>
      </c>
      <c r="AD73" s="706"/>
      <c r="AE73" s="706"/>
      <c r="AF73" s="706"/>
      <c r="AG73" s="706"/>
      <c r="AH73" s="706"/>
      <c r="AI73" s="707"/>
    </row>
    <row r="74" spans="1:38">
      <c r="A74" s="605" t="s">
        <v>376</v>
      </c>
      <c r="AI74" s="608"/>
    </row>
    <row r="78" spans="1:38">
      <c r="A78" s="721" t="str">
        <f>CONCATENATE("　資本的収入額が資本的支出額に不足する額　", FIXED(-(H59-H72),0)," 千円は")</f>
        <v>　資本的収入額が資本的支出額に不足する額　307,129 千円は</v>
      </c>
      <c r="B78" s="721"/>
      <c r="C78" s="721"/>
      <c r="D78" s="721"/>
      <c r="E78" s="721"/>
      <c r="F78" s="721"/>
      <c r="G78" s="721"/>
      <c r="H78" s="721"/>
      <c r="I78" s="721"/>
      <c r="J78" s="721"/>
      <c r="K78" s="721"/>
      <c r="L78" s="721"/>
      <c r="M78" s="721"/>
      <c r="N78" s="721"/>
      <c r="O78" s="721"/>
      <c r="P78" s="721"/>
      <c r="Q78" s="721"/>
      <c r="R78" s="721"/>
      <c r="S78" s="721"/>
      <c r="T78" s="721"/>
      <c r="U78" s="721"/>
      <c r="V78" s="721"/>
      <c r="W78" s="721"/>
      <c r="X78" s="721"/>
      <c r="Y78" s="721"/>
      <c r="Z78" s="721"/>
      <c r="AA78" s="721"/>
      <c r="AB78" s="721"/>
      <c r="AC78" s="721"/>
      <c r="AD78" s="721"/>
      <c r="AE78" s="721"/>
      <c r="AF78" s="721"/>
      <c r="AG78" s="721"/>
      <c r="AH78" s="721"/>
      <c r="AI78" s="721"/>
      <c r="AL78" s="608" t="s">
        <v>379</v>
      </c>
    </row>
    <row r="79" spans="1:38">
      <c r="A79" s="721"/>
      <c r="B79" s="721"/>
      <c r="C79" s="721"/>
      <c r="D79" s="721"/>
      <c r="E79" s="721"/>
      <c r="F79" s="721"/>
      <c r="G79" s="721"/>
      <c r="H79" s="721"/>
      <c r="I79" s="721"/>
      <c r="J79" s="721"/>
      <c r="K79" s="721"/>
      <c r="L79" s="721"/>
      <c r="M79" s="721"/>
      <c r="N79" s="721"/>
      <c r="O79" s="721"/>
      <c r="P79" s="721"/>
      <c r="Q79" s="721"/>
      <c r="R79" s="721"/>
      <c r="S79" s="721"/>
      <c r="T79" s="721"/>
      <c r="U79" s="721"/>
      <c r="V79" s="721"/>
      <c r="W79" s="721"/>
      <c r="X79" s="721"/>
      <c r="Y79" s="721"/>
      <c r="Z79" s="721"/>
      <c r="AA79" s="721"/>
      <c r="AB79" s="721"/>
      <c r="AC79" s="721"/>
      <c r="AD79" s="721"/>
      <c r="AE79" s="721"/>
      <c r="AF79" s="721"/>
      <c r="AG79" s="721"/>
      <c r="AH79" s="721"/>
      <c r="AI79" s="721"/>
      <c r="AK79" s="849" t="s">
        <v>380</v>
      </c>
      <c r="AL79" s="849" t="s">
        <v>381</v>
      </c>
    </row>
    <row r="80" spans="1:38">
      <c r="C80" s="722" t="s">
        <v>217</v>
      </c>
      <c r="V80" s="723" t="str">
        <f>IF(AL80=0,"- 千円",AL80)</f>
        <v>- 千円</v>
      </c>
      <c r="W80" s="723"/>
      <c r="X80" s="723"/>
      <c r="Y80" s="723"/>
      <c r="Z80" s="723"/>
      <c r="AA80" s="723"/>
      <c r="AB80" s="723"/>
      <c r="AK80" s="850" t="s">
        <v>217</v>
      </c>
      <c r="AL80" s="851">
        <v>0</v>
      </c>
    </row>
    <row r="81" spans="2:38">
      <c r="C81" s="722" t="s">
        <v>218</v>
      </c>
      <c r="V81" s="723" t="str">
        <f>IF(AL81=0,"- 千円",AL81)</f>
        <v>- 千円</v>
      </c>
      <c r="W81" s="723"/>
      <c r="X81" s="723"/>
      <c r="Y81" s="723"/>
      <c r="Z81" s="723"/>
      <c r="AA81" s="723"/>
      <c r="AB81" s="723"/>
      <c r="AK81" s="850" t="s">
        <v>218</v>
      </c>
      <c r="AL81" s="851">
        <v>0</v>
      </c>
    </row>
    <row r="82" spans="2:38">
      <c r="C82" s="722" t="s">
        <v>219</v>
      </c>
      <c r="V82" s="723">
        <f>IF(AL82=0,"- 千円",AL82)</f>
        <v>300000</v>
      </c>
      <c r="W82" s="723"/>
      <c r="X82" s="723"/>
      <c r="Y82" s="723"/>
      <c r="Z82" s="723"/>
      <c r="AA82" s="723"/>
      <c r="AB82" s="723"/>
      <c r="AK82" s="850" t="s">
        <v>382</v>
      </c>
      <c r="AL82" s="851">
        <v>300000</v>
      </c>
    </row>
    <row r="83" spans="2:38">
      <c r="C83" s="722" t="s">
        <v>222</v>
      </c>
      <c r="V83" s="723" t="str">
        <f>IF(AL83=0,"- 千円",AL83)</f>
        <v>- 千円</v>
      </c>
      <c r="W83" s="723"/>
      <c r="X83" s="723"/>
      <c r="Y83" s="723"/>
      <c r="Z83" s="723"/>
      <c r="AA83" s="723"/>
      <c r="AB83" s="723"/>
      <c r="AK83" s="850" t="s">
        <v>222</v>
      </c>
      <c r="AL83" s="851">
        <v>0</v>
      </c>
    </row>
    <row r="84" spans="2:38">
      <c r="C84" s="722" t="s">
        <v>223</v>
      </c>
      <c r="V84" s="723">
        <f>IF(AL84=0,"- 千円",AL84)</f>
        <v>7129</v>
      </c>
      <c r="W84" s="723"/>
      <c r="X84" s="723"/>
      <c r="Y84" s="723"/>
      <c r="Z84" s="723"/>
      <c r="AA84" s="723"/>
      <c r="AB84" s="723"/>
      <c r="AK84" s="850" t="s">
        <v>383</v>
      </c>
      <c r="AL84" s="851">
        <v>7129</v>
      </c>
    </row>
    <row r="85" spans="2:38">
      <c r="B85" s="724"/>
      <c r="C85" s="725" t="s">
        <v>224</v>
      </c>
      <c r="D85" s="725"/>
      <c r="E85" s="725"/>
      <c r="F85" s="725"/>
      <c r="G85" s="725"/>
      <c r="H85" s="725"/>
      <c r="I85" s="725"/>
      <c r="J85" s="725"/>
      <c r="K85" s="725"/>
      <c r="L85" s="725"/>
      <c r="M85" s="725"/>
      <c r="N85" s="725"/>
      <c r="O85" s="725"/>
      <c r="P85" s="725"/>
      <c r="Q85" s="725"/>
      <c r="R85" s="725"/>
      <c r="S85" s="725"/>
      <c r="T85" s="725"/>
      <c r="U85" s="726">
        <f>SUM(V80:AB84)</f>
        <v>307129</v>
      </c>
      <c r="V85" s="726"/>
      <c r="W85" s="726"/>
      <c r="X85" s="726"/>
      <c r="Y85" s="726"/>
      <c r="Z85" s="726"/>
      <c r="AA85" s="726"/>
      <c r="AB85" s="726"/>
      <c r="AC85" s="724"/>
      <c r="AL85" s="852">
        <f>SUM(AL80:AL84)</f>
        <v>307129</v>
      </c>
    </row>
    <row r="86" spans="2:38">
      <c r="V86" s="727"/>
      <c r="W86" s="727"/>
      <c r="X86" s="727"/>
      <c r="Y86" s="727"/>
      <c r="Z86" s="727"/>
      <c r="AA86" s="727"/>
      <c r="AB86" s="727"/>
      <c r="AL86" s="852"/>
    </row>
    <row r="87" spans="2:38">
      <c r="B87" s="605" t="s">
        <v>225</v>
      </c>
    </row>
  </sheetData>
  <mergeCells count="141">
    <mergeCell ref="C85:T85"/>
    <mergeCell ref="U85:AB85"/>
    <mergeCell ref="A78:AI79"/>
    <mergeCell ref="V80:AB80"/>
    <mergeCell ref="V81:AB81"/>
    <mergeCell ref="V82:AB82"/>
    <mergeCell ref="V83:AB83"/>
    <mergeCell ref="V84:AB84"/>
    <mergeCell ref="A72:G72"/>
    <mergeCell ref="H72:N72"/>
    <mergeCell ref="O72:U72"/>
    <mergeCell ref="V72:AB72"/>
    <mergeCell ref="AC72:AI72"/>
    <mergeCell ref="O73:U73"/>
    <mergeCell ref="AC73:AI73"/>
    <mergeCell ref="A70:G70"/>
    <mergeCell ref="H70:N70"/>
    <mergeCell ref="O70:U70"/>
    <mergeCell ref="V70:AB70"/>
    <mergeCell ref="AC70:AI70"/>
    <mergeCell ref="O71:U71"/>
    <mergeCell ref="AC71:AI71"/>
    <mergeCell ref="A68:G68"/>
    <mergeCell ref="H68:N68"/>
    <mergeCell ref="O68:U68"/>
    <mergeCell ref="V68:AB68"/>
    <mergeCell ref="AC68:AI68"/>
    <mergeCell ref="O69:U69"/>
    <mergeCell ref="AC69:AI69"/>
    <mergeCell ref="A66:G66"/>
    <mergeCell ref="H66:N66"/>
    <mergeCell ref="O66:U66"/>
    <mergeCell ref="V66:AB66"/>
    <mergeCell ref="AC66:AI66"/>
    <mergeCell ref="O67:U67"/>
    <mergeCell ref="AC67:AI67"/>
    <mergeCell ref="O60:U60"/>
    <mergeCell ref="AC60:AI60"/>
    <mergeCell ref="A63:G65"/>
    <mergeCell ref="H63:N65"/>
    <mergeCell ref="O63:U65"/>
    <mergeCell ref="V63:AB65"/>
    <mergeCell ref="AC63:AI65"/>
    <mergeCell ref="O58:U58"/>
    <mergeCell ref="AC58:AI58"/>
    <mergeCell ref="A59:G59"/>
    <mergeCell ref="H59:N59"/>
    <mergeCell ref="O59:U59"/>
    <mergeCell ref="V59:AB59"/>
    <mergeCell ref="AC59:AI59"/>
    <mergeCell ref="A54:G56"/>
    <mergeCell ref="H54:N56"/>
    <mergeCell ref="O54:U56"/>
    <mergeCell ref="V54:AB56"/>
    <mergeCell ref="AC54:AI56"/>
    <mergeCell ref="A57:G57"/>
    <mergeCell ref="H57:N57"/>
    <mergeCell ref="O57:U57"/>
    <mergeCell ref="V57:AB57"/>
    <mergeCell ref="AC57:AI57"/>
    <mergeCell ref="A31:G31"/>
    <mergeCell ref="H31:N31"/>
    <mergeCell ref="O31:U31"/>
    <mergeCell ref="V31:AB31"/>
    <mergeCell ref="AC31:AI31"/>
    <mergeCell ref="O32:U32"/>
    <mergeCell ref="AC32:AI32"/>
    <mergeCell ref="A29:G29"/>
    <mergeCell ref="H29:N29"/>
    <mergeCell ref="O29:U29"/>
    <mergeCell ref="V29:AB29"/>
    <mergeCell ref="AC29:AI29"/>
    <mergeCell ref="O30:U30"/>
    <mergeCell ref="AC30:AI30"/>
    <mergeCell ref="A27:G27"/>
    <mergeCell ref="H27:N27"/>
    <mergeCell ref="O27:U27"/>
    <mergeCell ref="V27:AB27"/>
    <mergeCell ref="AC27:AI27"/>
    <mergeCell ref="O28:U28"/>
    <mergeCell ref="AC28:AI28"/>
    <mergeCell ref="A25:G25"/>
    <mergeCell ref="H25:N25"/>
    <mergeCell ref="O25:U25"/>
    <mergeCell ref="V25:AB25"/>
    <mergeCell ref="AC25:AI25"/>
    <mergeCell ref="O26:U26"/>
    <mergeCell ref="AC26:AI26"/>
    <mergeCell ref="A23:G23"/>
    <mergeCell ref="H23:N23"/>
    <mergeCell ref="O23:U23"/>
    <mergeCell ref="V23:AB23"/>
    <mergeCell ref="AC23:AI23"/>
    <mergeCell ref="O24:U24"/>
    <mergeCell ref="AC24:AI24"/>
    <mergeCell ref="O20:U20"/>
    <mergeCell ref="AC20:AI20"/>
    <mergeCell ref="A21:G22"/>
    <mergeCell ref="H21:N21"/>
    <mergeCell ref="O21:U21"/>
    <mergeCell ref="V21:AB21"/>
    <mergeCell ref="AC21:AI21"/>
    <mergeCell ref="O22:U22"/>
    <mergeCell ref="AC22:AI22"/>
    <mergeCell ref="A16:G18"/>
    <mergeCell ref="H16:N18"/>
    <mergeCell ref="O16:U18"/>
    <mergeCell ref="V16:AB18"/>
    <mergeCell ref="AC16:AI18"/>
    <mergeCell ref="A19:G19"/>
    <mergeCell ref="H19:N19"/>
    <mergeCell ref="O19:U19"/>
    <mergeCell ref="V19:AB19"/>
    <mergeCell ref="AC19:AI19"/>
    <mergeCell ref="A12:G12"/>
    <mergeCell ref="H12:N12"/>
    <mergeCell ref="O12:U12"/>
    <mergeCell ref="V12:AB12"/>
    <mergeCell ref="AC12:AI12"/>
    <mergeCell ref="O13:U13"/>
    <mergeCell ref="AC13:AI13"/>
    <mergeCell ref="A10:G10"/>
    <mergeCell ref="H10:N10"/>
    <mergeCell ref="O10:U10"/>
    <mergeCell ref="V10:AB10"/>
    <mergeCell ref="AC10:AI10"/>
    <mergeCell ref="O11:U11"/>
    <mergeCell ref="AC11:AI11"/>
    <mergeCell ref="A8:G8"/>
    <mergeCell ref="H8:N8"/>
    <mergeCell ref="O8:U8"/>
    <mergeCell ref="V8:AB8"/>
    <mergeCell ref="AC8:AI8"/>
    <mergeCell ref="O9:U9"/>
    <mergeCell ref="AC9:AI9"/>
    <mergeCell ref="A1:AI1"/>
    <mergeCell ref="A5:G7"/>
    <mergeCell ref="H5:N7"/>
    <mergeCell ref="O5:U7"/>
    <mergeCell ref="V5:AB7"/>
    <mergeCell ref="AC5:AI7"/>
  </mergeCells>
  <phoneticPr fontId="2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BD8E-853B-482D-84DA-E5AB8FB19F4D}">
  <dimension ref="A2:A3"/>
  <sheetViews>
    <sheetView tabSelected="1" workbookViewId="0">
      <selection activeCell="Z9" sqref="Z9"/>
    </sheetView>
  </sheetViews>
  <sheetFormatPr defaultColWidth="9" defaultRowHeight="13"/>
  <cols>
    <col min="1" max="33" width="2.6328125" style="605" customWidth="1"/>
    <col min="34" max="34" width="2.26953125" style="605" customWidth="1"/>
    <col min="35" max="36" width="15" style="605" bestFit="1" customWidth="1"/>
    <col min="37" max="39" width="2.6328125" style="605" customWidth="1"/>
    <col min="40" max="256" width="9" style="605"/>
    <col min="257" max="289" width="2.6328125" style="605" customWidth="1"/>
    <col min="290" max="290" width="2.26953125" style="605" customWidth="1"/>
    <col min="291" max="292" width="15" style="605" bestFit="1" customWidth="1"/>
    <col min="293" max="295" width="2.6328125" style="605" customWidth="1"/>
    <col min="296" max="512" width="9" style="605"/>
    <col min="513" max="545" width="2.6328125" style="605" customWidth="1"/>
    <col min="546" max="546" width="2.26953125" style="605" customWidth="1"/>
    <col min="547" max="548" width="15" style="605" bestFit="1" customWidth="1"/>
    <col min="549" max="551" width="2.6328125" style="605" customWidth="1"/>
    <col min="552" max="768" width="9" style="605"/>
    <col min="769" max="801" width="2.6328125" style="605" customWidth="1"/>
    <col min="802" max="802" width="2.26953125" style="605" customWidth="1"/>
    <col min="803" max="804" width="15" style="605" bestFit="1" customWidth="1"/>
    <col min="805" max="807" width="2.6328125" style="605" customWidth="1"/>
    <col min="808" max="1024" width="9" style="605"/>
    <col min="1025" max="1057" width="2.6328125" style="605" customWidth="1"/>
    <col min="1058" max="1058" width="2.26953125" style="605" customWidth="1"/>
    <col min="1059" max="1060" width="15" style="605" bestFit="1" customWidth="1"/>
    <col min="1061" max="1063" width="2.6328125" style="605" customWidth="1"/>
    <col min="1064" max="1280" width="9" style="605"/>
    <col min="1281" max="1313" width="2.6328125" style="605" customWidth="1"/>
    <col min="1314" max="1314" width="2.26953125" style="605" customWidth="1"/>
    <col min="1315" max="1316" width="15" style="605" bestFit="1" customWidth="1"/>
    <col min="1317" max="1319" width="2.6328125" style="605" customWidth="1"/>
    <col min="1320" max="1536" width="9" style="605"/>
    <col min="1537" max="1569" width="2.6328125" style="605" customWidth="1"/>
    <col min="1570" max="1570" width="2.26953125" style="605" customWidth="1"/>
    <col min="1571" max="1572" width="15" style="605" bestFit="1" customWidth="1"/>
    <col min="1573" max="1575" width="2.6328125" style="605" customWidth="1"/>
    <col min="1576" max="1792" width="9" style="605"/>
    <col min="1793" max="1825" width="2.6328125" style="605" customWidth="1"/>
    <col min="1826" max="1826" width="2.26953125" style="605" customWidth="1"/>
    <col min="1827" max="1828" width="15" style="605" bestFit="1" customWidth="1"/>
    <col min="1829" max="1831" width="2.6328125" style="605" customWidth="1"/>
    <col min="1832" max="2048" width="9" style="605"/>
    <col min="2049" max="2081" width="2.6328125" style="605" customWidth="1"/>
    <col min="2082" max="2082" width="2.26953125" style="605" customWidth="1"/>
    <col min="2083" max="2084" width="15" style="605" bestFit="1" customWidth="1"/>
    <col min="2085" max="2087" width="2.6328125" style="605" customWidth="1"/>
    <col min="2088" max="2304" width="9" style="605"/>
    <col min="2305" max="2337" width="2.6328125" style="605" customWidth="1"/>
    <col min="2338" max="2338" width="2.26953125" style="605" customWidth="1"/>
    <col min="2339" max="2340" width="15" style="605" bestFit="1" customWidth="1"/>
    <col min="2341" max="2343" width="2.6328125" style="605" customWidth="1"/>
    <col min="2344" max="2560" width="9" style="605"/>
    <col min="2561" max="2593" width="2.6328125" style="605" customWidth="1"/>
    <col min="2594" max="2594" width="2.26953125" style="605" customWidth="1"/>
    <col min="2595" max="2596" width="15" style="605" bestFit="1" customWidth="1"/>
    <col min="2597" max="2599" width="2.6328125" style="605" customWidth="1"/>
    <col min="2600" max="2816" width="9" style="605"/>
    <col min="2817" max="2849" width="2.6328125" style="605" customWidth="1"/>
    <col min="2850" max="2850" width="2.26953125" style="605" customWidth="1"/>
    <col min="2851" max="2852" width="15" style="605" bestFit="1" customWidth="1"/>
    <col min="2853" max="2855" width="2.6328125" style="605" customWidth="1"/>
    <col min="2856" max="3072" width="9" style="605"/>
    <col min="3073" max="3105" width="2.6328125" style="605" customWidth="1"/>
    <col min="3106" max="3106" width="2.26953125" style="605" customWidth="1"/>
    <col min="3107" max="3108" width="15" style="605" bestFit="1" customWidth="1"/>
    <col min="3109" max="3111" width="2.6328125" style="605" customWidth="1"/>
    <col min="3112" max="3328" width="9" style="605"/>
    <col min="3329" max="3361" width="2.6328125" style="605" customWidth="1"/>
    <col min="3362" max="3362" width="2.26953125" style="605" customWidth="1"/>
    <col min="3363" max="3364" width="15" style="605" bestFit="1" customWidth="1"/>
    <col min="3365" max="3367" width="2.6328125" style="605" customWidth="1"/>
    <col min="3368" max="3584" width="9" style="605"/>
    <col min="3585" max="3617" width="2.6328125" style="605" customWidth="1"/>
    <col min="3618" max="3618" width="2.26953125" style="605" customWidth="1"/>
    <col min="3619" max="3620" width="15" style="605" bestFit="1" customWidth="1"/>
    <col min="3621" max="3623" width="2.6328125" style="605" customWidth="1"/>
    <col min="3624" max="3840" width="9" style="605"/>
    <col min="3841" max="3873" width="2.6328125" style="605" customWidth="1"/>
    <col min="3874" max="3874" width="2.26953125" style="605" customWidth="1"/>
    <col min="3875" max="3876" width="15" style="605" bestFit="1" customWidth="1"/>
    <col min="3877" max="3879" width="2.6328125" style="605" customWidth="1"/>
    <col min="3880" max="4096" width="9" style="605"/>
    <col min="4097" max="4129" width="2.6328125" style="605" customWidth="1"/>
    <col min="4130" max="4130" width="2.26953125" style="605" customWidth="1"/>
    <col min="4131" max="4132" width="15" style="605" bestFit="1" customWidth="1"/>
    <col min="4133" max="4135" width="2.6328125" style="605" customWidth="1"/>
    <col min="4136" max="4352" width="9" style="605"/>
    <col min="4353" max="4385" width="2.6328125" style="605" customWidth="1"/>
    <col min="4386" max="4386" width="2.26953125" style="605" customWidth="1"/>
    <col min="4387" max="4388" width="15" style="605" bestFit="1" customWidth="1"/>
    <col min="4389" max="4391" width="2.6328125" style="605" customWidth="1"/>
    <col min="4392" max="4608" width="9" style="605"/>
    <col min="4609" max="4641" width="2.6328125" style="605" customWidth="1"/>
    <col min="4642" max="4642" width="2.26953125" style="605" customWidth="1"/>
    <col min="4643" max="4644" width="15" style="605" bestFit="1" customWidth="1"/>
    <col min="4645" max="4647" width="2.6328125" style="605" customWidth="1"/>
    <col min="4648" max="4864" width="9" style="605"/>
    <col min="4865" max="4897" width="2.6328125" style="605" customWidth="1"/>
    <col min="4898" max="4898" width="2.26953125" style="605" customWidth="1"/>
    <col min="4899" max="4900" width="15" style="605" bestFit="1" customWidth="1"/>
    <col min="4901" max="4903" width="2.6328125" style="605" customWidth="1"/>
    <col min="4904" max="5120" width="9" style="605"/>
    <col min="5121" max="5153" width="2.6328125" style="605" customWidth="1"/>
    <col min="5154" max="5154" width="2.26953125" style="605" customWidth="1"/>
    <col min="5155" max="5156" width="15" style="605" bestFit="1" customWidth="1"/>
    <col min="5157" max="5159" width="2.6328125" style="605" customWidth="1"/>
    <col min="5160" max="5376" width="9" style="605"/>
    <col min="5377" max="5409" width="2.6328125" style="605" customWidth="1"/>
    <col min="5410" max="5410" width="2.26953125" style="605" customWidth="1"/>
    <col min="5411" max="5412" width="15" style="605" bestFit="1" customWidth="1"/>
    <col min="5413" max="5415" width="2.6328125" style="605" customWidth="1"/>
    <col min="5416" max="5632" width="9" style="605"/>
    <col min="5633" max="5665" width="2.6328125" style="605" customWidth="1"/>
    <col min="5666" max="5666" width="2.26953125" style="605" customWidth="1"/>
    <col min="5667" max="5668" width="15" style="605" bestFit="1" customWidth="1"/>
    <col min="5669" max="5671" width="2.6328125" style="605" customWidth="1"/>
    <col min="5672" max="5888" width="9" style="605"/>
    <col min="5889" max="5921" width="2.6328125" style="605" customWidth="1"/>
    <col min="5922" max="5922" width="2.26953125" style="605" customWidth="1"/>
    <col min="5923" max="5924" width="15" style="605" bestFit="1" customWidth="1"/>
    <col min="5925" max="5927" width="2.6328125" style="605" customWidth="1"/>
    <col min="5928" max="6144" width="9" style="605"/>
    <col min="6145" max="6177" width="2.6328125" style="605" customWidth="1"/>
    <col min="6178" max="6178" width="2.26953125" style="605" customWidth="1"/>
    <col min="6179" max="6180" width="15" style="605" bestFit="1" customWidth="1"/>
    <col min="6181" max="6183" width="2.6328125" style="605" customWidth="1"/>
    <col min="6184" max="6400" width="9" style="605"/>
    <col min="6401" max="6433" width="2.6328125" style="605" customWidth="1"/>
    <col min="6434" max="6434" width="2.26953125" style="605" customWidth="1"/>
    <col min="6435" max="6436" width="15" style="605" bestFit="1" customWidth="1"/>
    <col min="6437" max="6439" width="2.6328125" style="605" customWidth="1"/>
    <col min="6440" max="6656" width="9" style="605"/>
    <col min="6657" max="6689" width="2.6328125" style="605" customWidth="1"/>
    <col min="6690" max="6690" width="2.26953125" style="605" customWidth="1"/>
    <col min="6691" max="6692" width="15" style="605" bestFit="1" customWidth="1"/>
    <col min="6693" max="6695" width="2.6328125" style="605" customWidth="1"/>
    <col min="6696" max="6912" width="9" style="605"/>
    <col min="6913" max="6945" width="2.6328125" style="605" customWidth="1"/>
    <col min="6946" max="6946" width="2.26953125" style="605" customWidth="1"/>
    <col min="6947" max="6948" width="15" style="605" bestFit="1" customWidth="1"/>
    <col min="6949" max="6951" width="2.6328125" style="605" customWidth="1"/>
    <col min="6952" max="7168" width="9" style="605"/>
    <col min="7169" max="7201" width="2.6328125" style="605" customWidth="1"/>
    <col min="7202" max="7202" width="2.26953125" style="605" customWidth="1"/>
    <col min="7203" max="7204" width="15" style="605" bestFit="1" customWidth="1"/>
    <col min="7205" max="7207" width="2.6328125" style="605" customWidth="1"/>
    <col min="7208" max="7424" width="9" style="605"/>
    <col min="7425" max="7457" width="2.6328125" style="605" customWidth="1"/>
    <col min="7458" max="7458" width="2.26953125" style="605" customWidth="1"/>
    <col min="7459" max="7460" width="15" style="605" bestFit="1" customWidth="1"/>
    <col min="7461" max="7463" width="2.6328125" style="605" customWidth="1"/>
    <col min="7464" max="7680" width="9" style="605"/>
    <col min="7681" max="7713" width="2.6328125" style="605" customWidth="1"/>
    <col min="7714" max="7714" width="2.26953125" style="605" customWidth="1"/>
    <col min="7715" max="7716" width="15" style="605" bestFit="1" customWidth="1"/>
    <col min="7717" max="7719" width="2.6328125" style="605" customWidth="1"/>
    <col min="7720" max="7936" width="9" style="605"/>
    <col min="7937" max="7969" width="2.6328125" style="605" customWidth="1"/>
    <col min="7970" max="7970" width="2.26953125" style="605" customWidth="1"/>
    <col min="7971" max="7972" width="15" style="605" bestFit="1" customWidth="1"/>
    <col min="7973" max="7975" width="2.6328125" style="605" customWidth="1"/>
    <col min="7976" max="8192" width="9" style="605"/>
    <col min="8193" max="8225" width="2.6328125" style="605" customWidth="1"/>
    <col min="8226" max="8226" width="2.26953125" style="605" customWidth="1"/>
    <col min="8227" max="8228" width="15" style="605" bestFit="1" customWidth="1"/>
    <col min="8229" max="8231" width="2.6328125" style="605" customWidth="1"/>
    <col min="8232" max="8448" width="9" style="605"/>
    <col min="8449" max="8481" width="2.6328125" style="605" customWidth="1"/>
    <col min="8482" max="8482" width="2.26953125" style="605" customWidth="1"/>
    <col min="8483" max="8484" width="15" style="605" bestFit="1" customWidth="1"/>
    <col min="8485" max="8487" width="2.6328125" style="605" customWidth="1"/>
    <col min="8488" max="8704" width="9" style="605"/>
    <col min="8705" max="8737" width="2.6328125" style="605" customWidth="1"/>
    <col min="8738" max="8738" width="2.26953125" style="605" customWidth="1"/>
    <col min="8739" max="8740" width="15" style="605" bestFit="1" customWidth="1"/>
    <col min="8741" max="8743" width="2.6328125" style="605" customWidth="1"/>
    <col min="8744" max="8960" width="9" style="605"/>
    <col min="8961" max="8993" width="2.6328125" style="605" customWidth="1"/>
    <col min="8994" max="8994" width="2.26953125" style="605" customWidth="1"/>
    <col min="8995" max="8996" width="15" style="605" bestFit="1" customWidth="1"/>
    <col min="8997" max="8999" width="2.6328125" style="605" customWidth="1"/>
    <col min="9000" max="9216" width="9" style="605"/>
    <col min="9217" max="9249" width="2.6328125" style="605" customWidth="1"/>
    <col min="9250" max="9250" width="2.26953125" style="605" customWidth="1"/>
    <col min="9251" max="9252" width="15" style="605" bestFit="1" customWidth="1"/>
    <col min="9253" max="9255" width="2.6328125" style="605" customWidth="1"/>
    <col min="9256" max="9472" width="9" style="605"/>
    <col min="9473" max="9505" width="2.6328125" style="605" customWidth="1"/>
    <col min="9506" max="9506" width="2.26953125" style="605" customWidth="1"/>
    <col min="9507" max="9508" width="15" style="605" bestFit="1" customWidth="1"/>
    <col min="9509" max="9511" width="2.6328125" style="605" customWidth="1"/>
    <col min="9512" max="9728" width="9" style="605"/>
    <col min="9729" max="9761" width="2.6328125" style="605" customWidth="1"/>
    <col min="9762" max="9762" width="2.26953125" style="605" customWidth="1"/>
    <col min="9763" max="9764" width="15" style="605" bestFit="1" customWidth="1"/>
    <col min="9765" max="9767" width="2.6328125" style="605" customWidth="1"/>
    <col min="9768" max="9984" width="9" style="605"/>
    <col min="9985" max="10017" width="2.6328125" style="605" customWidth="1"/>
    <col min="10018" max="10018" width="2.26953125" style="605" customWidth="1"/>
    <col min="10019" max="10020" width="15" style="605" bestFit="1" customWidth="1"/>
    <col min="10021" max="10023" width="2.6328125" style="605" customWidth="1"/>
    <col min="10024" max="10240" width="9" style="605"/>
    <col min="10241" max="10273" width="2.6328125" style="605" customWidth="1"/>
    <col min="10274" max="10274" width="2.26953125" style="605" customWidth="1"/>
    <col min="10275" max="10276" width="15" style="605" bestFit="1" customWidth="1"/>
    <col min="10277" max="10279" width="2.6328125" style="605" customWidth="1"/>
    <col min="10280" max="10496" width="9" style="605"/>
    <col min="10497" max="10529" width="2.6328125" style="605" customWidth="1"/>
    <col min="10530" max="10530" width="2.26953125" style="605" customWidth="1"/>
    <col min="10531" max="10532" width="15" style="605" bestFit="1" customWidth="1"/>
    <col min="10533" max="10535" width="2.6328125" style="605" customWidth="1"/>
    <col min="10536" max="10752" width="9" style="605"/>
    <col min="10753" max="10785" width="2.6328125" style="605" customWidth="1"/>
    <col min="10786" max="10786" width="2.26953125" style="605" customWidth="1"/>
    <col min="10787" max="10788" width="15" style="605" bestFit="1" customWidth="1"/>
    <col min="10789" max="10791" width="2.6328125" style="605" customWidth="1"/>
    <col min="10792" max="11008" width="9" style="605"/>
    <col min="11009" max="11041" width="2.6328125" style="605" customWidth="1"/>
    <col min="11042" max="11042" width="2.26953125" style="605" customWidth="1"/>
    <col min="11043" max="11044" width="15" style="605" bestFit="1" customWidth="1"/>
    <col min="11045" max="11047" width="2.6328125" style="605" customWidth="1"/>
    <col min="11048" max="11264" width="9" style="605"/>
    <col min="11265" max="11297" width="2.6328125" style="605" customWidth="1"/>
    <col min="11298" max="11298" width="2.26953125" style="605" customWidth="1"/>
    <col min="11299" max="11300" width="15" style="605" bestFit="1" customWidth="1"/>
    <col min="11301" max="11303" width="2.6328125" style="605" customWidth="1"/>
    <col min="11304" max="11520" width="9" style="605"/>
    <col min="11521" max="11553" width="2.6328125" style="605" customWidth="1"/>
    <col min="11554" max="11554" width="2.26953125" style="605" customWidth="1"/>
    <col min="11555" max="11556" width="15" style="605" bestFit="1" customWidth="1"/>
    <col min="11557" max="11559" width="2.6328125" style="605" customWidth="1"/>
    <col min="11560" max="11776" width="9" style="605"/>
    <col min="11777" max="11809" width="2.6328125" style="605" customWidth="1"/>
    <col min="11810" max="11810" width="2.26953125" style="605" customWidth="1"/>
    <col min="11811" max="11812" width="15" style="605" bestFit="1" customWidth="1"/>
    <col min="11813" max="11815" width="2.6328125" style="605" customWidth="1"/>
    <col min="11816" max="12032" width="9" style="605"/>
    <col min="12033" max="12065" width="2.6328125" style="605" customWidth="1"/>
    <col min="12066" max="12066" width="2.26953125" style="605" customWidth="1"/>
    <col min="12067" max="12068" width="15" style="605" bestFit="1" customWidth="1"/>
    <col min="12069" max="12071" width="2.6328125" style="605" customWidth="1"/>
    <col min="12072" max="12288" width="9" style="605"/>
    <col min="12289" max="12321" width="2.6328125" style="605" customWidth="1"/>
    <col min="12322" max="12322" width="2.26953125" style="605" customWidth="1"/>
    <col min="12323" max="12324" width="15" style="605" bestFit="1" customWidth="1"/>
    <col min="12325" max="12327" width="2.6328125" style="605" customWidth="1"/>
    <col min="12328" max="12544" width="9" style="605"/>
    <col min="12545" max="12577" width="2.6328125" style="605" customWidth="1"/>
    <col min="12578" max="12578" width="2.26953125" style="605" customWidth="1"/>
    <col min="12579" max="12580" width="15" style="605" bestFit="1" customWidth="1"/>
    <col min="12581" max="12583" width="2.6328125" style="605" customWidth="1"/>
    <col min="12584" max="12800" width="9" style="605"/>
    <col min="12801" max="12833" width="2.6328125" style="605" customWidth="1"/>
    <col min="12834" max="12834" width="2.26953125" style="605" customWidth="1"/>
    <col min="12835" max="12836" width="15" style="605" bestFit="1" customWidth="1"/>
    <col min="12837" max="12839" width="2.6328125" style="605" customWidth="1"/>
    <col min="12840" max="13056" width="9" style="605"/>
    <col min="13057" max="13089" width="2.6328125" style="605" customWidth="1"/>
    <col min="13090" max="13090" width="2.26953125" style="605" customWidth="1"/>
    <col min="13091" max="13092" width="15" style="605" bestFit="1" customWidth="1"/>
    <col min="13093" max="13095" width="2.6328125" style="605" customWidth="1"/>
    <col min="13096" max="13312" width="9" style="605"/>
    <col min="13313" max="13345" width="2.6328125" style="605" customWidth="1"/>
    <col min="13346" max="13346" width="2.26953125" style="605" customWidth="1"/>
    <col min="13347" max="13348" width="15" style="605" bestFit="1" customWidth="1"/>
    <col min="13349" max="13351" width="2.6328125" style="605" customWidth="1"/>
    <col min="13352" max="13568" width="9" style="605"/>
    <col min="13569" max="13601" width="2.6328125" style="605" customWidth="1"/>
    <col min="13602" max="13602" width="2.26953125" style="605" customWidth="1"/>
    <col min="13603" max="13604" width="15" style="605" bestFit="1" customWidth="1"/>
    <col min="13605" max="13607" width="2.6328125" style="605" customWidth="1"/>
    <col min="13608" max="13824" width="9" style="605"/>
    <col min="13825" max="13857" width="2.6328125" style="605" customWidth="1"/>
    <col min="13858" max="13858" width="2.26953125" style="605" customWidth="1"/>
    <col min="13859" max="13860" width="15" style="605" bestFit="1" customWidth="1"/>
    <col min="13861" max="13863" width="2.6328125" style="605" customWidth="1"/>
    <col min="13864" max="14080" width="9" style="605"/>
    <col min="14081" max="14113" width="2.6328125" style="605" customWidth="1"/>
    <col min="14114" max="14114" width="2.26953125" style="605" customWidth="1"/>
    <col min="14115" max="14116" width="15" style="605" bestFit="1" customWidth="1"/>
    <col min="14117" max="14119" width="2.6328125" style="605" customWidth="1"/>
    <col min="14120" max="14336" width="9" style="605"/>
    <col min="14337" max="14369" width="2.6328125" style="605" customWidth="1"/>
    <col min="14370" max="14370" width="2.26953125" style="605" customWidth="1"/>
    <col min="14371" max="14372" width="15" style="605" bestFit="1" customWidth="1"/>
    <col min="14373" max="14375" width="2.6328125" style="605" customWidth="1"/>
    <col min="14376" max="14592" width="9" style="605"/>
    <col min="14593" max="14625" width="2.6328125" style="605" customWidth="1"/>
    <col min="14626" max="14626" width="2.26953125" style="605" customWidth="1"/>
    <col min="14627" max="14628" width="15" style="605" bestFit="1" customWidth="1"/>
    <col min="14629" max="14631" width="2.6328125" style="605" customWidth="1"/>
    <col min="14632" max="14848" width="9" style="605"/>
    <col min="14849" max="14881" width="2.6328125" style="605" customWidth="1"/>
    <col min="14882" max="14882" width="2.26953125" style="605" customWidth="1"/>
    <col min="14883" max="14884" width="15" style="605" bestFit="1" customWidth="1"/>
    <col min="14885" max="14887" width="2.6328125" style="605" customWidth="1"/>
    <col min="14888" max="15104" width="9" style="605"/>
    <col min="15105" max="15137" width="2.6328125" style="605" customWidth="1"/>
    <col min="15138" max="15138" width="2.26953125" style="605" customWidth="1"/>
    <col min="15139" max="15140" width="15" style="605" bestFit="1" customWidth="1"/>
    <col min="15141" max="15143" width="2.6328125" style="605" customWidth="1"/>
    <col min="15144" max="15360" width="9" style="605"/>
    <col min="15361" max="15393" width="2.6328125" style="605" customWidth="1"/>
    <col min="15394" max="15394" width="2.26953125" style="605" customWidth="1"/>
    <col min="15395" max="15396" width="15" style="605" bestFit="1" customWidth="1"/>
    <col min="15397" max="15399" width="2.6328125" style="605" customWidth="1"/>
    <col min="15400" max="15616" width="9" style="605"/>
    <col min="15617" max="15649" width="2.6328125" style="605" customWidth="1"/>
    <col min="15650" max="15650" width="2.26953125" style="605" customWidth="1"/>
    <col min="15651" max="15652" width="15" style="605" bestFit="1" customWidth="1"/>
    <col min="15653" max="15655" width="2.6328125" style="605" customWidth="1"/>
    <col min="15656" max="15872" width="9" style="605"/>
    <col min="15873" max="15905" width="2.6328125" style="605" customWidth="1"/>
    <col min="15906" max="15906" width="2.26953125" style="605" customWidth="1"/>
    <col min="15907" max="15908" width="15" style="605" bestFit="1" customWidth="1"/>
    <col min="15909" max="15911" width="2.6328125" style="605" customWidth="1"/>
    <col min="15912" max="16128" width="9" style="605"/>
    <col min="16129" max="16161" width="2.6328125" style="605" customWidth="1"/>
    <col min="16162" max="16162" width="2.26953125" style="605" customWidth="1"/>
    <col min="16163" max="16164" width="15" style="605" bestFit="1" customWidth="1"/>
    <col min="16165" max="16167" width="2.6328125" style="605" customWidth="1"/>
    <col min="16168" max="16384" width="9" style="605"/>
  </cols>
  <sheetData>
    <row r="2" spans="1:1" ht="14">
      <c r="A2" s="853" t="s">
        <v>384</v>
      </c>
    </row>
    <row r="3" spans="1:1">
      <c r="A3" s="607"/>
    </row>
  </sheetData>
  <phoneticPr fontId="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19"/>
  <sheetViews>
    <sheetView view="pageBreakPreview" zoomScaleNormal="100" zoomScaleSheetLayoutView="100" workbookViewId="0">
      <selection activeCell="R4" sqref="R4"/>
    </sheetView>
  </sheetViews>
  <sheetFormatPr defaultColWidth="9" defaultRowHeight="20.149999999999999" customHeight="1" outlineLevelCol="1"/>
  <cols>
    <col min="1" max="1" width="1.6328125" style="8" customWidth="1"/>
    <col min="2" max="2" width="28.6328125" style="8" customWidth="1"/>
    <col min="3" max="3" width="1.6328125" style="8" customWidth="1"/>
    <col min="4" max="4" width="12.6328125" style="8" hidden="1" customWidth="1" outlineLevel="1"/>
    <col min="5" max="5" width="4.453125" style="8" hidden="1" customWidth="1" outlineLevel="1"/>
    <col min="6" max="6" width="12.6328125" style="8" customWidth="1" collapsed="1"/>
    <col min="7" max="7" width="4.453125" style="8" customWidth="1"/>
    <col min="8" max="8" width="12.6328125" style="8" hidden="1" customWidth="1" outlineLevel="1"/>
    <col min="9" max="9" width="4.453125" style="8" hidden="1" customWidth="1" outlineLevel="1"/>
    <col min="10" max="10" width="12.6328125" style="8" customWidth="1" collapsed="1"/>
    <col min="11" max="11" width="4.6328125" style="8" customWidth="1"/>
    <col min="12" max="12" width="12.6328125" style="8" hidden="1" customWidth="1" outlineLevel="1"/>
    <col min="13" max="13" width="4.453125" style="8" hidden="1" customWidth="1" outlineLevel="1"/>
    <col min="14" max="14" width="12.6328125" style="8" customWidth="1" collapsed="1"/>
    <col min="15" max="15" width="4.453125" style="8" customWidth="1"/>
    <col min="16" max="16" width="12.7265625" style="8" hidden="1" customWidth="1" outlineLevel="1"/>
    <col min="17" max="17" width="4.6328125" style="8" hidden="1" customWidth="1" outlineLevel="1"/>
    <col min="18" max="18" width="12.7265625" style="8" customWidth="1" collapsed="1"/>
    <col min="19" max="19" width="4.6328125" style="8" customWidth="1"/>
    <col min="20" max="21" width="12.6328125" style="8" customWidth="1"/>
    <col min="22" max="16384" width="9" style="8"/>
  </cols>
  <sheetData>
    <row r="1" spans="1:21" ht="20.149999999999999" customHeight="1">
      <c r="A1" s="21" t="s">
        <v>321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3" spans="1:21" ht="20.149999999999999" customHeight="1">
      <c r="A3" s="16"/>
      <c r="B3" s="17" t="s">
        <v>52</v>
      </c>
      <c r="C3" s="18"/>
      <c r="D3" s="17" t="s">
        <v>57</v>
      </c>
      <c r="E3" s="17"/>
      <c r="F3" s="19" t="s">
        <v>45</v>
      </c>
      <c r="G3" s="20"/>
      <c r="H3" s="17" t="s">
        <v>56</v>
      </c>
      <c r="I3" s="17"/>
      <c r="J3" s="19" t="s">
        <v>46</v>
      </c>
      <c r="K3" s="17"/>
      <c r="L3" s="19" t="s">
        <v>47</v>
      </c>
      <c r="M3" s="20"/>
      <c r="N3" s="19" t="s">
        <v>47</v>
      </c>
      <c r="O3" s="20"/>
      <c r="P3" s="19" t="s">
        <v>48</v>
      </c>
      <c r="Q3" s="20"/>
      <c r="R3" s="19" t="s">
        <v>48</v>
      </c>
      <c r="S3" s="20"/>
    </row>
    <row r="4" spans="1:21" ht="20.149999999999999" customHeight="1">
      <c r="A4" s="10"/>
      <c r="B4" s="13" t="s">
        <v>37</v>
      </c>
      <c r="C4" s="5"/>
      <c r="D4" s="64">
        <v>13270474972</v>
      </c>
      <c r="E4" s="12" t="s">
        <v>58</v>
      </c>
      <c r="F4" s="67">
        <v>13270475</v>
      </c>
      <c r="G4" s="38" t="s">
        <v>3</v>
      </c>
      <c r="H4" s="65">
        <v>12959265759</v>
      </c>
      <c r="I4" s="39" t="s">
        <v>58</v>
      </c>
      <c r="J4" s="67">
        <v>12959266</v>
      </c>
      <c r="K4" s="39" t="s">
        <v>3</v>
      </c>
      <c r="L4" s="40">
        <v>311209213</v>
      </c>
      <c r="M4" s="38" t="s">
        <v>58</v>
      </c>
      <c r="N4" s="68">
        <v>311209</v>
      </c>
      <c r="O4" s="38" t="s">
        <v>3</v>
      </c>
      <c r="P4" s="65">
        <v>1278503895</v>
      </c>
      <c r="Q4" s="39" t="s">
        <v>58</v>
      </c>
      <c r="R4" s="37">
        <v>1278504</v>
      </c>
      <c r="S4" s="38" t="s">
        <v>3</v>
      </c>
      <c r="T4" s="11"/>
      <c r="U4" s="11"/>
    </row>
    <row r="5" spans="1:21" ht="20.149999999999999" customHeight="1">
      <c r="A5" s="10"/>
      <c r="B5" s="13" t="s">
        <v>38</v>
      </c>
      <c r="C5" s="5"/>
      <c r="D5" s="64">
        <v>39197293024</v>
      </c>
      <c r="E5" s="12" t="s">
        <v>58</v>
      </c>
      <c r="F5" s="67">
        <v>39197293</v>
      </c>
      <c r="G5" s="38" t="s">
        <v>3</v>
      </c>
      <c r="H5" s="65">
        <v>37953332080</v>
      </c>
      <c r="I5" s="39" t="s">
        <v>58</v>
      </c>
      <c r="J5" s="67">
        <v>37953332</v>
      </c>
      <c r="K5" s="39" t="s">
        <v>3</v>
      </c>
      <c r="L5" s="40">
        <v>1243960944</v>
      </c>
      <c r="M5" s="38" t="s">
        <v>58</v>
      </c>
      <c r="N5" s="68">
        <v>1243961</v>
      </c>
      <c r="O5" s="38" t="s">
        <v>3</v>
      </c>
      <c r="P5" s="65">
        <v>0</v>
      </c>
      <c r="Q5" s="39" t="s">
        <v>58</v>
      </c>
      <c r="R5" s="37">
        <v>0</v>
      </c>
      <c r="S5" s="38" t="s">
        <v>3</v>
      </c>
      <c r="T5" s="11"/>
      <c r="U5" s="11"/>
    </row>
    <row r="6" spans="1:21" ht="20.149999999999999" customHeight="1">
      <c r="A6" s="10"/>
      <c r="B6" s="13" t="s">
        <v>39</v>
      </c>
      <c r="C6" s="5"/>
      <c r="D6" s="64">
        <v>0</v>
      </c>
      <c r="E6" s="12" t="s">
        <v>58</v>
      </c>
      <c r="F6" s="67">
        <v>0</v>
      </c>
      <c r="G6" s="38" t="s">
        <v>3</v>
      </c>
      <c r="H6" s="65">
        <v>0</v>
      </c>
      <c r="I6" s="39" t="s">
        <v>58</v>
      </c>
      <c r="J6" s="67">
        <v>0</v>
      </c>
      <c r="K6" s="39" t="s">
        <v>3</v>
      </c>
      <c r="L6" s="40">
        <v>0</v>
      </c>
      <c r="M6" s="38" t="s">
        <v>58</v>
      </c>
      <c r="N6" s="68">
        <v>0</v>
      </c>
      <c r="O6" s="38" t="s">
        <v>3</v>
      </c>
      <c r="P6" s="65">
        <v>0</v>
      </c>
      <c r="Q6" s="39" t="s">
        <v>58</v>
      </c>
      <c r="R6" s="37">
        <v>0</v>
      </c>
      <c r="S6" s="38" t="s">
        <v>3</v>
      </c>
      <c r="T6" s="11"/>
      <c r="U6" s="11"/>
    </row>
    <row r="7" spans="1:21" ht="20.149999999999999" customHeight="1">
      <c r="A7" s="10"/>
      <c r="B7" s="13" t="s">
        <v>40</v>
      </c>
      <c r="C7" s="5"/>
      <c r="D7" s="64">
        <v>39008630</v>
      </c>
      <c r="E7" s="12" t="s">
        <v>58</v>
      </c>
      <c r="F7" s="67">
        <v>39009</v>
      </c>
      <c r="G7" s="38" t="s">
        <v>3</v>
      </c>
      <c r="H7" s="65">
        <v>39008630</v>
      </c>
      <c r="I7" s="39" t="s">
        <v>58</v>
      </c>
      <c r="J7" s="67">
        <v>39009</v>
      </c>
      <c r="K7" s="39" t="s">
        <v>3</v>
      </c>
      <c r="L7" s="40">
        <v>0</v>
      </c>
      <c r="M7" s="38" t="s">
        <v>58</v>
      </c>
      <c r="N7" s="68">
        <v>0</v>
      </c>
      <c r="O7" s="38" t="s">
        <v>3</v>
      </c>
      <c r="P7" s="65">
        <v>7452453</v>
      </c>
      <c r="Q7" s="39" t="s">
        <v>58</v>
      </c>
      <c r="R7" s="37">
        <v>7452</v>
      </c>
      <c r="S7" s="38" t="s">
        <v>3</v>
      </c>
      <c r="T7" s="11"/>
      <c r="U7" s="11"/>
    </row>
    <row r="8" spans="1:21" ht="20.149999999999999" hidden="1" customHeight="1">
      <c r="A8" s="10"/>
      <c r="B8" s="13" t="s">
        <v>41</v>
      </c>
      <c r="C8" s="5"/>
      <c r="D8" s="64">
        <v>0</v>
      </c>
      <c r="E8" s="12" t="s">
        <v>58</v>
      </c>
      <c r="F8" s="67">
        <v>0</v>
      </c>
      <c r="G8" s="38" t="s">
        <v>3</v>
      </c>
      <c r="H8" s="65">
        <v>0</v>
      </c>
      <c r="I8" s="39" t="s">
        <v>58</v>
      </c>
      <c r="J8" s="67">
        <v>0</v>
      </c>
      <c r="K8" s="39" t="s">
        <v>3</v>
      </c>
      <c r="L8" s="40">
        <v>0</v>
      </c>
      <c r="M8" s="38" t="s">
        <v>58</v>
      </c>
      <c r="N8" s="68">
        <v>0</v>
      </c>
      <c r="O8" s="38" t="s">
        <v>3</v>
      </c>
      <c r="P8" s="65">
        <v>0</v>
      </c>
      <c r="Q8" s="39" t="s">
        <v>58</v>
      </c>
      <c r="R8" s="37">
        <v>0</v>
      </c>
      <c r="S8" s="38" t="s">
        <v>3</v>
      </c>
      <c r="T8" s="11"/>
      <c r="U8" s="11"/>
    </row>
    <row r="9" spans="1:21" ht="20.149999999999999" customHeight="1">
      <c r="A9" s="10"/>
      <c r="B9" s="13" t="s">
        <v>51</v>
      </c>
      <c r="C9" s="5"/>
      <c r="D9" s="64">
        <v>13949877589</v>
      </c>
      <c r="E9" s="12" t="s">
        <v>58</v>
      </c>
      <c r="F9" s="67">
        <v>13949878</v>
      </c>
      <c r="G9" s="38" t="s">
        <v>62</v>
      </c>
      <c r="H9" s="65">
        <v>13600266579</v>
      </c>
      <c r="I9" s="39" t="s">
        <v>58</v>
      </c>
      <c r="J9" s="67">
        <v>13600267</v>
      </c>
      <c r="K9" s="39" t="s">
        <v>62</v>
      </c>
      <c r="L9" s="40">
        <v>349611010</v>
      </c>
      <c r="M9" s="38" t="s">
        <v>58</v>
      </c>
      <c r="N9" s="68">
        <v>349611</v>
      </c>
      <c r="O9" s="38" t="s">
        <v>62</v>
      </c>
      <c r="P9" s="65">
        <v>2132707522</v>
      </c>
      <c r="Q9" s="39" t="s">
        <v>58</v>
      </c>
      <c r="R9" s="37">
        <v>2132708</v>
      </c>
      <c r="S9" s="38" t="s">
        <v>62</v>
      </c>
      <c r="T9" s="11"/>
      <c r="U9" s="11"/>
    </row>
    <row r="10" spans="1:21" ht="20.149999999999999" customHeight="1">
      <c r="A10" s="10"/>
      <c r="B10" s="13" t="s">
        <v>61</v>
      </c>
      <c r="C10" s="5"/>
      <c r="D10" s="64">
        <v>2079796228</v>
      </c>
      <c r="E10" s="12" t="s">
        <v>58</v>
      </c>
      <c r="F10" s="67">
        <v>2079796</v>
      </c>
      <c r="G10" s="38" t="s">
        <v>62</v>
      </c>
      <c r="H10" s="65">
        <v>2070571443</v>
      </c>
      <c r="I10" s="39" t="s">
        <v>58</v>
      </c>
      <c r="J10" s="67">
        <v>2070571</v>
      </c>
      <c r="K10" s="39" t="s">
        <v>62</v>
      </c>
      <c r="L10" s="40">
        <v>9224785</v>
      </c>
      <c r="M10" s="38" t="s">
        <v>58</v>
      </c>
      <c r="N10" s="68">
        <v>9225</v>
      </c>
      <c r="O10" s="38" t="s">
        <v>62</v>
      </c>
      <c r="P10" s="65">
        <v>515644283</v>
      </c>
      <c r="Q10" s="39" t="s">
        <v>58</v>
      </c>
      <c r="R10" s="37">
        <v>515644</v>
      </c>
      <c r="S10" s="38" t="s">
        <v>62</v>
      </c>
      <c r="T10" s="11"/>
      <c r="U10" s="11"/>
    </row>
    <row r="11" spans="1:21" ht="20.149999999999999" customHeight="1">
      <c r="A11" s="14"/>
      <c r="B11" s="70" t="s">
        <v>42</v>
      </c>
      <c r="C11" s="15"/>
      <c r="D11" s="71">
        <v>68536450443</v>
      </c>
      <c r="E11" s="72" t="s">
        <v>58</v>
      </c>
      <c r="F11" s="41">
        <v>68536451</v>
      </c>
      <c r="G11" s="42" t="s">
        <v>3</v>
      </c>
      <c r="H11" s="43">
        <v>66622444491</v>
      </c>
      <c r="I11" s="44" t="s">
        <v>58</v>
      </c>
      <c r="J11" s="41">
        <v>66622445</v>
      </c>
      <c r="K11" s="44" t="s">
        <v>3</v>
      </c>
      <c r="L11" s="45">
        <v>1914005952</v>
      </c>
      <c r="M11" s="42" t="s">
        <v>58</v>
      </c>
      <c r="N11" s="46">
        <v>1914006</v>
      </c>
      <c r="O11" s="42" t="s">
        <v>3</v>
      </c>
      <c r="P11" s="43">
        <v>3934308153</v>
      </c>
      <c r="Q11" s="44" t="s">
        <v>58</v>
      </c>
      <c r="R11" s="41">
        <v>3934308</v>
      </c>
      <c r="S11" s="42" t="s">
        <v>3</v>
      </c>
      <c r="T11" s="11"/>
      <c r="U11" s="11"/>
    </row>
    <row r="12" spans="1:21" ht="25.5" customHeight="1">
      <c r="D12" s="11"/>
      <c r="F12" s="47"/>
      <c r="G12" s="47"/>
      <c r="H12" s="48"/>
      <c r="I12" s="47"/>
      <c r="J12" s="48"/>
      <c r="K12" s="47"/>
      <c r="L12" s="47"/>
      <c r="M12" s="47"/>
      <c r="N12" s="47"/>
      <c r="O12" s="47"/>
      <c r="P12" s="47"/>
      <c r="Q12" s="47"/>
      <c r="R12" s="47"/>
      <c r="S12" s="266"/>
      <c r="T12" s="11"/>
    </row>
    <row r="13" spans="1:21" ht="20.149999999999999" customHeight="1">
      <c r="A13" s="2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34"/>
    </row>
    <row r="14" spans="1:21" ht="20.149999999999999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1" ht="20.149999999999999" customHeight="1">
      <c r="B15" s="7"/>
      <c r="D15" s="267"/>
      <c r="E15" s="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</row>
    <row r="16" spans="1:21" ht="20.149999999999999" customHeight="1">
      <c r="B16" s="268"/>
      <c r="F16" s="73"/>
      <c r="J16" s="74"/>
      <c r="N16" s="75"/>
      <c r="R16" s="74"/>
    </row>
    <row r="18" spans="19:19" ht="20.149999999999999" customHeight="1">
      <c r="S18" s="9"/>
    </row>
    <row r="19" spans="19:19" ht="20.149999999999999" customHeight="1">
      <c r="S19" s="9"/>
    </row>
  </sheetData>
  <phoneticPr fontId="8"/>
  <printOptions horizontalCentered="1" gridLinesSet="0"/>
  <pageMargins left="0.78740157480314965" right="0.78740157480314965" top="0.9055118110236221" bottom="0.62992125984251968" header="0.51181102362204722" footer="0.51181102362204722"/>
  <pageSetup paperSize="9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AL31"/>
  <sheetViews>
    <sheetView topLeftCell="C1" zoomScale="85" zoomScaleNormal="85" workbookViewId="0">
      <selection activeCell="AH8" sqref="AH8"/>
    </sheetView>
  </sheetViews>
  <sheetFormatPr defaultColWidth="9" defaultRowHeight="24" customHeight="1" outlineLevelCol="1"/>
  <cols>
    <col min="1" max="1" width="0.90625" style="1" customWidth="1"/>
    <col min="2" max="2" width="30.6328125" style="1" customWidth="1"/>
    <col min="3" max="3" width="0.90625" style="1" customWidth="1"/>
    <col min="4" max="4" width="14.7265625" style="1" hidden="1" customWidth="1" outlineLevel="1"/>
    <col min="5" max="5" width="4.453125" style="1" hidden="1" customWidth="1" outlineLevel="1"/>
    <col min="6" max="6" width="14.7265625" style="1" customWidth="1" collapsed="1"/>
    <col min="7" max="7" width="4.453125" style="1" customWidth="1"/>
    <col min="8" max="8" width="12.7265625" style="1" customWidth="1"/>
    <col min="9" max="9" width="2.6328125" style="1" customWidth="1"/>
    <col min="10" max="10" width="12.7265625" style="1" customWidth="1"/>
    <col min="11" max="11" width="2.6328125" style="1" customWidth="1"/>
    <col min="12" max="12" width="3" style="1" customWidth="1"/>
    <col min="13" max="13" width="14.7265625" style="1" hidden="1" customWidth="1"/>
    <col min="14" max="14" width="4.453125" style="1" hidden="1" customWidth="1"/>
    <col min="15" max="15" width="12.7265625" style="1" hidden="1" customWidth="1"/>
    <col min="16" max="16" width="2.6328125" style="1" hidden="1" customWidth="1"/>
    <col min="17" max="17" width="12.7265625" style="1" hidden="1" customWidth="1"/>
    <col min="18" max="18" width="2.6328125" style="1" hidden="1" customWidth="1"/>
    <col min="19" max="19" width="3" style="1" hidden="1" customWidth="1"/>
    <col min="20" max="20" width="14.7265625" style="1" hidden="1" customWidth="1"/>
    <col min="21" max="21" width="4.453125" style="1" hidden="1" customWidth="1"/>
    <col min="22" max="22" width="12.7265625" style="1" hidden="1" customWidth="1"/>
    <col min="23" max="23" width="2.6328125" style="1" hidden="1" customWidth="1"/>
    <col min="24" max="24" width="12.7265625" style="1" hidden="1" customWidth="1"/>
    <col min="25" max="25" width="2.6328125" style="1" hidden="1" customWidth="1"/>
    <col min="26" max="26" width="5.6328125" style="1" hidden="1" customWidth="1" collapsed="1"/>
    <col min="27" max="27" width="0.90625" style="1" customWidth="1"/>
    <col min="28" max="28" width="24.08984375" style="1" customWidth="1"/>
    <col min="29" max="29" width="0.90625" style="1" customWidth="1"/>
    <col min="30" max="30" width="14.7265625" style="1" hidden="1" customWidth="1" outlineLevel="1"/>
    <col min="31" max="31" width="4.453125" style="1" hidden="1" customWidth="1" outlineLevel="1"/>
    <col min="32" max="32" width="14.7265625" style="1" customWidth="1" collapsed="1"/>
    <col min="33" max="33" width="4.453125" style="1" customWidth="1"/>
    <col min="34" max="34" width="12.7265625" style="1" customWidth="1"/>
    <col min="35" max="35" width="2.6328125" style="1" customWidth="1"/>
    <col min="36" max="36" width="12.7265625" style="1" customWidth="1"/>
    <col min="37" max="37" width="2.6328125" style="1" customWidth="1"/>
    <col min="38" max="38" width="3.08984375" style="1" customWidth="1"/>
    <col min="39" max="16384" width="9" style="1"/>
  </cols>
  <sheetData>
    <row r="1" spans="1:38" ht="24" customHeight="1">
      <c r="A1" s="76" t="s">
        <v>322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24" customHeight="1">
      <c r="K2" s="77" t="s">
        <v>323</v>
      </c>
      <c r="R2" s="78" t="s">
        <v>67</v>
      </c>
      <c r="S2" s="1" t="str">
        <f>'[1]一般歳入歳出予算（06上)'!$AK$2</f>
        <v>（令和6年9月30日現在）</v>
      </c>
      <c r="Y2" s="78" t="s">
        <v>67</v>
      </c>
      <c r="AK2" s="77" t="str">
        <f>K2</f>
        <v>（令和6年9月30日現在）</v>
      </c>
    </row>
    <row r="3" spans="1:38" ht="24" customHeight="1">
      <c r="A3" s="23"/>
      <c r="B3" s="24" t="s">
        <v>0</v>
      </c>
      <c r="C3" s="25"/>
      <c r="D3" s="26" t="s">
        <v>68</v>
      </c>
      <c r="E3" s="27"/>
      <c r="F3" s="26" t="s">
        <v>68</v>
      </c>
      <c r="G3" s="27"/>
      <c r="H3" s="79" t="s">
        <v>69</v>
      </c>
      <c r="I3" s="27"/>
      <c r="J3" s="26" t="s">
        <v>70</v>
      </c>
      <c r="K3" s="27"/>
      <c r="M3" s="26" t="s">
        <v>71</v>
      </c>
      <c r="N3" s="27"/>
      <c r="O3" s="79" t="s">
        <v>69</v>
      </c>
      <c r="P3" s="27"/>
      <c r="Q3" s="26" t="s">
        <v>70</v>
      </c>
      <c r="R3" s="27"/>
      <c r="T3" s="26" t="s">
        <v>72</v>
      </c>
      <c r="U3" s="27"/>
      <c r="V3" s="79" t="s">
        <v>69</v>
      </c>
      <c r="W3" s="27"/>
      <c r="X3" s="26" t="s">
        <v>70</v>
      </c>
      <c r="Y3" s="27"/>
      <c r="AA3" s="23"/>
      <c r="AB3" s="24" t="s">
        <v>1</v>
      </c>
      <c r="AC3" s="25"/>
      <c r="AD3" s="26" t="s">
        <v>73</v>
      </c>
      <c r="AE3" s="27"/>
      <c r="AF3" s="26" t="s">
        <v>73</v>
      </c>
      <c r="AG3" s="27"/>
      <c r="AH3" s="79" t="s">
        <v>69</v>
      </c>
      <c r="AI3" s="27"/>
      <c r="AJ3" s="26" t="s">
        <v>70</v>
      </c>
      <c r="AK3" s="27"/>
    </row>
    <row r="4" spans="1:38" ht="24" customHeight="1">
      <c r="A4" s="2"/>
      <c r="B4" s="28" t="s">
        <v>2</v>
      </c>
      <c r="C4" s="3"/>
      <c r="D4" s="31">
        <v>9072124211</v>
      </c>
      <c r="E4" s="30" t="s">
        <v>54</v>
      </c>
      <c r="F4" s="52">
        <v>9072124</v>
      </c>
      <c r="G4" s="38" t="s">
        <v>3</v>
      </c>
      <c r="H4" s="80">
        <v>80717</v>
      </c>
      <c r="I4" s="38" t="s">
        <v>74</v>
      </c>
      <c r="J4" s="81">
        <v>143895</v>
      </c>
      <c r="K4" s="38" t="s">
        <v>74</v>
      </c>
      <c r="L4" s="82"/>
      <c r="M4" s="83">
        <f>T4-F4</f>
        <v>-9072124</v>
      </c>
      <c r="N4" s="5" t="s">
        <v>3</v>
      </c>
      <c r="O4" s="84" t="e">
        <f>ROUND(M4/#REF!*1000,0)</f>
        <v>#REF!</v>
      </c>
      <c r="P4" s="85" t="s">
        <v>74</v>
      </c>
      <c r="Q4" s="86" t="e">
        <f>ROUND(M4/#REF!*1000,0)</f>
        <v>#REF!</v>
      </c>
      <c r="R4" s="85" t="s">
        <v>74</v>
      </c>
      <c r="S4" s="82"/>
      <c r="T4" s="83"/>
      <c r="U4" s="5" t="s">
        <v>3</v>
      </c>
      <c r="V4" s="84" t="e">
        <f>ROUND(T4/#REF!*1000,0)</f>
        <v>#REF!</v>
      </c>
      <c r="W4" s="85" t="s">
        <v>74</v>
      </c>
      <c r="X4" s="86" t="e">
        <f>ROUND(T4/#REF!*1000,0)</f>
        <v>#REF!</v>
      </c>
      <c r="Y4" s="85" t="s">
        <v>74</v>
      </c>
      <c r="Z4" s="82"/>
      <c r="AA4" s="2"/>
      <c r="AB4" s="87" t="s">
        <v>4</v>
      </c>
      <c r="AC4" s="3"/>
      <c r="AD4" s="88">
        <v>177012063</v>
      </c>
      <c r="AE4" s="89" t="s">
        <v>54</v>
      </c>
      <c r="AF4" s="52">
        <v>177012</v>
      </c>
      <c r="AG4" s="38" t="s">
        <v>3</v>
      </c>
      <c r="AH4" s="80">
        <v>1575</v>
      </c>
      <c r="AI4" s="38" t="s">
        <v>74</v>
      </c>
      <c r="AJ4" s="81">
        <v>2808</v>
      </c>
      <c r="AK4" s="38" t="s">
        <v>74</v>
      </c>
      <c r="AL4" s="82"/>
    </row>
    <row r="5" spans="1:38" ht="24" customHeight="1">
      <c r="A5" s="2"/>
      <c r="B5" s="28" t="s">
        <v>5</v>
      </c>
      <c r="C5" s="3"/>
      <c r="D5" s="31">
        <v>70726000</v>
      </c>
      <c r="E5" s="30" t="s">
        <v>54</v>
      </c>
      <c r="F5" s="52">
        <v>70726</v>
      </c>
      <c r="G5" s="38" t="s">
        <v>3</v>
      </c>
      <c r="H5" s="80">
        <v>629</v>
      </c>
      <c r="I5" s="38" t="s">
        <v>74</v>
      </c>
      <c r="J5" s="81">
        <v>1122</v>
      </c>
      <c r="K5" s="38" t="s">
        <v>74</v>
      </c>
      <c r="L5" s="82"/>
      <c r="M5" s="83">
        <f>T5-F5</f>
        <v>-70726</v>
      </c>
      <c r="N5" s="5" t="s">
        <v>3</v>
      </c>
      <c r="O5" s="84" t="e">
        <f>ROUND(M5/#REF!*1000,0)</f>
        <v>#REF!</v>
      </c>
      <c r="P5" s="85" t="s">
        <v>74</v>
      </c>
      <c r="Q5" s="86" t="e">
        <f>ROUND(M5/#REF!*1000,0)</f>
        <v>#REF!</v>
      </c>
      <c r="R5" s="85" t="s">
        <v>74</v>
      </c>
      <c r="S5" s="82"/>
      <c r="T5" s="83"/>
      <c r="U5" s="5" t="s">
        <v>3</v>
      </c>
      <c r="V5" s="84" t="e">
        <f>ROUND(T5/#REF!*1000,0)</f>
        <v>#REF!</v>
      </c>
      <c r="W5" s="85" t="s">
        <v>74</v>
      </c>
      <c r="X5" s="86" t="e">
        <f>ROUND(T5/#REF!*1000,0)</f>
        <v>#REF!</v>
      </c>
      <c r="Y5" s="85" t="s">
        <v>74</v>
      </c>
      <c r="Z5" s="82"/>
      <c r="AA5" s="2"/>
      <c r="AB5" s="87" t="s">
        <v>6</v>
      </c>
      <c r="AC5" s="3"/>
      <c r="AD5" s="88">
        <v>2115866843</v>
      </c>
      <c r="AE5" s="89" t="s">
        <v>54</v>
      </c>
      <c r="AF5" s="52">
        <v>2115867</v>
      </c>
      <c r="AG5" s="38" t="s">
        <v>3</v>
      </c>
      <c r="AH5" s="80">
        <v>18825</v>
      </c>
      <c r="AI5" s="38" t="s">
        <v>74</v>
      </c>
      <c r="AJ5" s="81">
        <v>33560</v>
      </c>
      <c r="AK5" s="38" t="s">
        <v>74</v>
      </c>
      <c r="AL5" s="82"/>
    </row>
    <row r="6" spans="1:38" ht="24" customHeight="1">
      <c r="A6" s="2"/>
      <c r="B6" s="28" t="s">
        <v>7</v>
      </c>
      <c r="C6" s="3"/>
      <c r="D6" s="31">
        <v>1689000</v>
      </c>
      <c r="E6" s="30" t="s">
        <v>54</v>
      </c>
      <c r="F6" s="52">
        <v>1689</v>
      </c>
      <c r="G6" s="38" t="s">
        <v>3</v>
      </c>
      <c r="H6" s="80">
        <v>15</v>
      </c>
      <c r="I6" s="38" t="s">
        <v>74</v>
      </c>
      <c r="J6" s="81">
        <v>27</v>
      </c>
      <c r="K6" s="38" t="s">
        <v>74</v>
      </c>
      <c r="L6" s="82"/>
      <c r="M6" s="83">
        <f>T6-F6</f>
        <v>-1689</v>
      </c>
      <c r="N6" s="5" t="s">
        <v>3</v>
      </c>
      <c r="O6" s="84" t="e">
        <f>ROUND(M6/#REF!*1000,0)</f>
        <v>#REF!</v>
      </c>
      <c r="P6" s="85" t="s">
        <v>74</v>
      </c>
      <c r="Q6" s="86" t="e">
        <f>ROUND(M6/#REF!*1000,0)</f>
        <v>#REF!</v>
      </c>
      <c r="R6" s="85" t="s">
        <v>74</v>
      </c>
      <c r="S6" s="82"/>
      <c r="T6" s="83"/>
      <c r="U6" s="5" t="s">
        <v>3</v>
      </c>
      <c r="V6" s="84" t="e">
        <f>ROUND(T6/#REF!*1000,0)</f>
        <v>#REF!</v>
      </c>
      <c r="W6" s="85" t="s">
        <v>74</v>
      </c>
      <c r="X6" s="86" t="e">
        <f>ROUND(T6/#REF!*1000,0)</f>
        <v>#REF!</v>
      </c>
      <c r="Y6" s="85" t="s">
        <v>74</v>
      </c>
      <c r="Z6" s="82"/>
      <c r="AA6" s="2"/>
      <c r="AB6" s="87" t="s">
        <v>8</v>
      </c>
      <c r="AC6" s="3"/>
      <c r="AD6" s="88">
        <v>12112903224</v>
      </c>
      <c r="AE6" s="89" t="s">
        <v>54</v>
      </c>
      <c r="AF6" s="52">
        <v>12112903</v>
      </c>
      <c r="AG6" s="38" t="s">
        <v>3</v>
      </c>
      <c r="AH6" s="80">
        <v>107772</v>
      </c>
      <c r="AI6" s="38" t="s">
        <v>74</v>
      </c>
      <c r="AJ6" s="81">
        <v>192125</v>
      </c>
      <c r="AK6" s="38" t="s">
        <v>74</v>
      </c>
      <c r="AL6" s="82"/>
    </row>
    <row r="7" spans="1:38" ht="24" customHeight="1">
      <c r="A7" s="2"/>
      <c r="B7" s="28" t="s">
        <v>59</v>
      </c>
      <c r="C7" s="3"/>
      <c r="D7" s="31">
        <v>10787000</v>
      </c>
      <c r="E7" s="30" t="s">
        <v>54</v>
      </c>
      <c r="F7" s="52">
        <v>10787</v>
      </c>
      <c r="G7" s="38" t="s">
        <v>3</v>
      </c>
      <c r="H7" s="80">
        <v>96</v>
      </c>
      <c r="I7" s="38" t="s">
        <v>74</v>
      </c>
      <c r="J7" s="81">
        <v>171</v>
      </c>
      <c r="K7" s="38" t="s">
        <v>74</v>
      </c>
      <c r="L7" s="82"/>
      <c r="M7" s="83">
        <f>T7-F10</f>
        <v>-1693523</v>
      </c>
      <c r="N7" s="5" t="s">
        <v>3</v>
      </c>
      <c r="O7" s="84" t="e">
        <f>ROUND(M7/#REF!*1000,0)</f>
        <v>#REF!</v>
      </c>
      <c r="P7" s="85" t="s">
        <v>74</v>
      </c>
      <c r="Q7" s="86" t="e">
        <f>ROUND(M7/#REF!*1000,0)</f>
        <v>#REF!</v>
      </c>
      <c r="R7" s="85" t="s">
        <v>74</v>
      </c>
      <c r="S7" s="82"/>
      <c r="T7" s="83"/>
      <c r="U7" s="5" t="s">
        <v>3</v>
      </c>
      <c r="V7" s="84" t="e">
        <f>ROUND(T7/#REF!*1000,0)</f>
        <v>#REF!</v>
      </c>
      <c r="W7" s="85" t="s">
        <v>74</v>
      </c>
      <c r="X7" s="86" t="e">
        <f>ROUND(T7/#REF!*1000,0)</f>
        <v>#REF!</v>
      </c>
      <c r="Y7" s="85" t="s">
        <v>74</v>
      </c>
      <c r="Z7" s="82"/>
      <c r="AA7" s="2"/>
      <c r="AB7" s="87" t="s">
        <v>10</v>
      </c>
      <c r="AC7" s="3"/>
      <c r="AD7" s="88">
        <v>1413932664</v>
      </c>
      <c r="AE7" s="89" t="s">
        <v>54</v>
      </c>
      <c r="AF7" s="52">
        <v>1413933</v>
      </c>
      <c r="AG7" s="38" t="s">
        <v>3</v>
      </c>
      <c r="AH7" s="80">
        <v>12580</v>
      </c>
      <c r="AI7" s="38" t="s">
        <v>74</v>
      </c>
      <c r="AJ7" s="81">
        <v>22427</v>
      </c>
      <c r="AK7" s="38" t="s">
        <v>74</v>
      </c>
      <c r="AL7" s="82"/>
    </row>
    <row r="8" spans="1:38" ht="24" customHeight="1">
      <c r="A8" s="2"/>
      <c r="B8" s="28" t="s">
        <v>60</v>
      </c>
      <c r="C8" s="3"/>
      <c r="D8" s="31">
        <v>0</v>
      </c>
      <c r="E8" s="30" t="s">
        <v>54</v>
      </c>
      <c r="F8" s="52">
        <v>0</v>
      </c>
      <c r="G8" s="38" t="s">
        <v>3</v>
      </c>
      <c r="H8" s="80">
        <v>0</v>
      </c>
      <c r="I8" s="38" t="s">
        <v>74</v>
      </c>
      <c r="J8" s="81">
        <v>0</v>
      </c>
      <c r="K8" s="38" t="s">
        <v>74</v>
      </c>
      <c r="L8" s="82"/>
      <c r="M8" s="83">
        <f>T8-F11</f>
        <v>-12328</v>
      </c>
      <c r="N8" s="5" t="s">
        <v>3</v>
      </c>
      <c r="O8" s="84" t="e">
        <f>ROUND(M8/#REF!*1000,0)</f>
        <v>#REF!</v>
      </c>
      <c r="P8" s="85" t="s">
        <v>74</v>
      </c>
      <c r="Q8" s="86" t="e">
        <f>ROUND(M8/#REF!*1000,0)</f>
        <v>#REF!</v>
      </c>
      <c r="R8" s="85" t="s">
        <v>74</v>
      </c>
      <c r="S8" s="82"/>
      <c r="T8" s="83"/>
      <c r="U8" s="5" t="s">
        <v>3</v>
      </c>
      <c r="V8" s="84" t="e">
        <f>ROUND(T8/#REF!*1000,0)</f>
        <v>#REF!</v>
      </c>
      <c r="W8" s="85" t="s">
        <v>74</v>
      </c>
      <c r="X8" s="86" t="e">
        <f>ROUND(T8/#REF!*1000,0)</f>
        <v>#REF!</v>
      </c>
      <c r="Y8" s="85" t="s">
        <v>74</v>
      </c>
      <c r="Z8" s="82"/>
      <c r="AA8" s="2"/>
      <c r="AB8" s="87" t="s">
        <v>12</v>
      </c>
      <c r="AC8" s="3"/>
      <c r="AD8" s="88">
        <v>50139925</v>
      </c>
      <c r="AE8" s="89" t="s">
        <v>54</v>
      </c>
      <c r="AF8" s="52">
        <v>50140</v>
      </c>
      <c r="AG8" s="38" t="s">
        <v>3</v>
      </c>
      <c r="AH8" s="80">
        <v>446</v>
      </c>
      <c r="AI8" s="38" t="s">
        <v>74</v>
      </c>
      <c r="AJ8" s="81">
        <v>795</v>
      </c>
      <c r="AK8" s="38" t="s">
        <v>74</v>
      </c>
      <c r="AL8" s="82"/>
    </row>
    <row r="9" spans="1:38" ht="24" customHeight="1">
      <c r="A9" s="2"/>
      <c r="B9" s="28" t="s">
        <v>65</v>
      </c>
      <c r="C9" s="3"/>
      <c r="D9" s="31">
        <v>116019000</v>
      </c>
      <c r="E9" s="30" t="s">
        <v>75</v>
      </c>
      <c r="F9" s="52">
        <v>116019</v>
      </c>
      <c r="G9" s="38" t="s">
        <v>3</v>
      </c>
      <c r="H9" s="80">
        <v>1032</v>
      </c>
      <c r="I9" s="38" t="s">
        <v>74</v>
      </c>
      <c r="J9" s="81">
        <v>1840</v>
      </c>
      <c r="K9" s="38" t="s">
        <v>74</v>
      </c>
      <c r="L9" s="82"/>
      <c r="M9" s="83"/>
      <c r="N9" s="5"/>
      <c r="O9" s="84"/>
      <c r="P9" s="85"/>
      <c r="Q9" s="86"/>
      <c r="R9" s="85"/>
      <c r="S9" s="82"/>
      <c r="T9" s="83"/>
      <c r="U9" s="5"/>
      <c r="V9" s="84"/>
      <c r="W9" s="85"/>
      <c r="X9" s="86"/>
      <c r="Y9" s="85"/>
      <c r="Z9" s="82"/>
      <c r="AA9" s="2"/>
      <c r="AB9" s="87" t="s">
        <v>13</v>
      </c>
      <c r="AC9" s="3"/>
      <c r="AD9" s="88">
        <v>143910626</v>
      </c>
      <c r="AE9" s="89" t="s">
        <v>54</v>
      </c>
      <c r="AF9" s="52">
        <v>143911</v>
      </c>
      <c r="AG9" s="38" t="s">
        <v>3</v>
      </c>
      <c r="AH9" s="80">
        <v>1280</v>
      </c>
      <c r="AI9" s="38" t="s">
        <v>74</v>
      </c>
      <c r="AJ9" s="81">
        <v>2283</v>
      </c>
      <c r="AK9" s="38" t="s">
        <v>74</v>
      </c>
      <c r="AL9" s="82"/>
    </row>
    <row r="10" spans="1:38" ht="24" customHeight="1">
      <c r="A10" s="2"/>
      <c r="B10" s="28" t="s">
        <v>9</v>
      </c>
      <c r="C10" s="3"/>
      <c r="D10" s="31">
        <v>1693523000</v>
      </c>
      <c r="E10" s="30" t="s">
        <v>54</v>
      </c>
      <c r="F10" s="52">
        <v>1693523</v>
      </c>
      <c r="G10" s="38" t="s">
        <v>3</v>
      </c>
      <c r="H10" s="80">
        <v>15068</v>
      </c>
      <c r="I10" s="38" t="s">
        <v>74</v>
      </c>
      <c r="J10" s="81">
        <v>26861</v>
      </c>
      <c r="K10" s="38" t="s">
        <v>74</v>
      </c>
      <c r="L10" s="82"/>
      <c r="M10" s="83" t="e">
        <f>T10-#REF!</f>
        <v>#REF!</v>
      </c>
      <c r="N10" s="5" t="s">
        <v>3</v>
      </c>
      <c r="O10" s="84" t="e">
        <f>ROUND(M10/#REF!*1000,0)</f>
        <v>#REF!</v>
      </c>
      <c r="P10" s="85" t="s">
        <v>74</v>
      </c>
      <c r="Q10" s="86" t="e">
        <f>ROUND(M10/#REF!*1000,0)</f>
        <v>#REF!</v>
      </c>
      <c r="R10" s="85" t="s">
        <v>74</v>
      </c>
      <c r="S10" s="82"/>
      <c r="T10" s="83"/>
      <c r="U10" s="5" t="s">
        <v>3</v>
      </c>
      <c r="V10" s="84" t="e">
        <f>ROUND(T10/#REF!*1000,0)</f>
        <v>#REF!</v>
      </c>
      <c r="W10" s="85" t="s">
        <v>74</v>
      </c>
      <c r="X10" s="86" t="e">
        <f>ROUND(T10/#REF!*1000,0)</f>
        <v>#REF!</v>
      </c>
      <c r="Y10" s="85" t="s">
        <v>74</v>
      </c>
      <c r="Z10" s="82"/>
      <c r="AA10" s="2"/>
      <c r="AB10" s="90" t="s">
        <v>14</v>
      </c>
      <c r="AC10" s="3"/>
      <c r="AD10" s="88">
        <v>232793201</v>
      </c>
      <c r="AE10" s="89" t="s">
        <v>54</v>
      </c>
      <c r="AF10" s="52">
        <v>232793</v>
      </c>
      <c r="AG10" s="38" t="s">
        <v>3</v>
      </c>
      <c r="AH10" s="80">
        <v>2071</v>
      </c>
      <c r="AI10" s="38" t="s">
        <v>74</v>
      </c>
      <c r="AJ10" s="81">
        <v>3692</v>
      </c>
      <c r="AK10" s="38" t="s">
        <v>74</v>
      </c>
      <c r="AL10" s="82"/>
    </row>
    <row r="11" spans="1:38" ht="24" customHeight="1">
      <c r="A11" s="2"/>
      <c r="B11" s="28" t="s">
        <v>11</v>
      </c>
      <c r="C11" s="3"/>
      <c r="D11" s="31">
        <v>12327807</v>
      </c>
      <c r="E11" s="30" t="s">
        <v>54</v>
      </c>
      <c r="F11" s="52">
        <v>12328</v>
      </c>
      <c r="G11" s="38" t="s">
        <v>3</v>
      </c>
      <c r="H11" s="80">
        <v>110</v>
      </c>
      <c r="I11" s="38" t="s">
        <v>74</v>
      </c>
      <c r="J11" s="81">
        <v>196</v>
      </c>
      <c r="K11" s="38" t="s">
        <v>74</v>
      </c>
      <c r="L11" s="82"/>
      <c r="M11" s="83">
        <f>T11-F12</f>
        <v>-8870</v>
      </c>
      <c r="N11" s="5" t="s">
        <v>3</v>
      </c>
      <c r="O11" s="84" t="e">
        <f>ROUND(M11/#REF!*1000,0)</f>
        <v>#REF!</v>
      </c>
      <c r="P11" s="85" t="s">
        <v>74</v>
      </c>
      <c r="Q11" s="86" t="e">
        <f>ROUND(M11/#REF!*1000,0)</f>
        <v>#REF!</v>
      </c>
      <c r="R11" s="85" t="s">
        <v>74</v>
      </c>
      <c r="S11" s="82"/>
      <c r="T11" s="83"/>
      <c r="U11" s="5" t="s">
        <v>3</v>
      </c>
      <c r="V11" s="84" t="e">
        <f>ROUND(T11/#REF!*1000,0)</f>
        <v>#REF!</v>
      </c>
      <c r="W11" s="85" t="s">
        <v>74</v>
      </c>
      <c r="X11" s="86" t="e">
        <f>ROUND(T11/#REF!*1000,0)</f>
        <v>#REF!</v>
      </c>
      <c r="Y11" s="85" t="s">
        <v>74</v>
      </c>
      <c r="Z11" s="82"/>
      <c r="AA11" s="2"/>
      <c r="AB11" s="87" t="s">
        <v>16</v>
      </c>
      <c r="AC11" s="3"/>
      <c r="AD11" s="88">
        <v>775940536</v>
      </c>
      <c r="AE11" s="89" t="s">
        <v>54</v>
      </c>
      <c r="AF11" s="52">
        <v>775940</v>
      </c>
      <c r="AG11" s="38" t="s">
        <v>3</v>
      </c>
      <c r="AH11" s="80">
        <v>6904</v>
      </c>
      <c r="AI11" s="38" t="s">
        <v>74</v>
      </c>
      <c r="AJ11" s="81">
        <v>12307</v>
      </c>
      <c r="AK11" s="38" t="s">
        <v>74</v>
      </c>
      <c r="AL11" s="82"/>
    </row>
    <row r="12" spans="1:38" ht="24" customHeight="1">
      <c r="A12" s="2"/>
      <c r="B12" s="28" t="s">
        <v>76</v>
      </c>
      <c r="C12" s="3"/>
      <c r="D12" s="31">
        <v>8870000</v>
      </c>
      <c r="E12" s="30" t="s">
        <v>54</v>
      </c>
      <c r="F12" s="52">
        <v>8870</v>
      </c>
      <c r="G12" s="38" t="s">
        <v>3</v>
      </c>
      <c r="H12" s="80">
        <v>79</v>
      </c>
      <c r="I12" s="38" t="s">
        <v>74</v>
      </c>
      <c r="J12" s="81">
        <v>141</v>
      </c>
      <c r="K12" s="38" t="s">
        <v>74</v>
      </c>
      <c r="L12" s="82"/>
      <c r="M12" s="83">
        <f>T12-F13</f>
        <v>0</v>
      </c>
      <c r="N12" s="5" t="s">
        <v>3</v>
      </c>
      <c r="O12" s="84" t="e">
        <f>ROUND(M12/#REF!*1000,0)</f>
        <v>#REF!</v>
      </c>
      <c r="P12" s="85" t="s">
        <v>74</v>
      </c>
      <c r="Q12" s="86" t="e">
        <f>ROUND(M12/#REF!*1000,0)</f>
        <v>#REF!</v>
      </c>
      <c r="R12" s="85" t="s">
        <v>74</v>
      </c>
      <c r="S12" s="82"/>
      <c r="T12" s="83"/>
      <c r="U12" s="5" t="s">
        <v>3</v>
      </c>
      <c r="V12" s="84" t="e">
        <f>ROUND(T12/#REF!*1000,0)</f>
        <v>#REF!</v>
      </c>
      <c r="W12" s="85" t="s">
        <v>74</v>
      </c>
      <c r="X12" s="86" t="e">
        <f>ROUND(T12/#REF!*1000,0)</f>
        <v>#REF!</v>
      </c>
      <c r="Y12" s="85" t="s">
        <v>74</v>
      </c>
      <c r="Z12" s="82"/>
      <c r="AA12" s="2"/>
      <c r="AB12" s="87" t="s">
        <v>18</v>
      </c>
      <c r="AC12" s="3"/>
      <c r="AD12" s="88">
        <v>1693605690</v>
      </c>
      <c r="AE12" s="89" t="s">
        <v>54</v>
      </c>
      <c r="AF12" s="52">
        <v>1693606</v>
      </c>
      <c r="AG12" s="38" t="s">
        <v>3</v>
      </c>
      <c r="AH12" s="80">
        <v>15069</v>
      </c>
      <c r="AI12" s="38" t="s">
        <v>74</v>
      </c>
      <c r="AJ12" s="81">
        <v>26863</v>
      </c>
      <c r="AK12" s="38" t="s">
        <v>74</v>
      </c>
      <c r="AL12" s="82"/>
    </row>
    <row r="13" spans="1:38" ht="24" customHeight="1">
      <c r="A13" s="2"/>
      <c r="B13" s="13" t="s">
        <v>15</v>
      </c>
      <c r="C13" s="3"/>
      <c r="D13" s="31">
        <v>0</v>
      </c>
      <c r="E13" s="30" t="s">
        <v>54</v>
      </c>
      <c r="F13" s="52">
        <v>0</v>
      </c>
      <c r="G13" s="38" t="s">
        <v>3</v>
      </c>
      <c r="H13" s="80">
        <v>0</v>
      </c>
      <c r="I13" s="38" t="s">
        <v>74</v>
      </c>
      <c r="J13" s="81">
        <v>0</v>
      </c>
      <c r="K13" s="38" t="s">
        <v>74</v>
      </c>
      <c r="L13" s="82"/>
      <c r="M13" s="83">
        <f t="shared" ref="M13:M24" si="0">T13-F15</f>
        <v>-8302221</v>
      </c>
      <c r="N13" s="5" t="s">
        <v>3</v>
      </c>
      <c r="O13" s="84" t="e">
        <f>ROUND(M13/#REF!*1000,0)</f>
        <v>#REF!</v>
      </c>
      <c r="P13" s="85" t="s">
        <v>74</v>
      </c>
      <c r="Q13" s="86" t="e">
        <f>ROUND(M13/#REF!*1000,0)</f>
        <v>#REF!</v>
      </c>
      <c r="R13" s="85" t="s">
        <v>74</v>
      </c>
      <c r="S13" s="82"/>
      <c r="T13" s="83"/>
      <c r="U13" s="5" t="s">
        <v>3</v>
      </c>
      <c r="V13" s="84" t="e">
        <f>ROUND(T13/#REF!*1000,0)</f>
        <v>#REF!</v>
      </c>
      <c r="W13" s="85" t="s">
        <v>74</v>
      </c>
      <c r="X13" s="86" t="e">
        <f>ROUND(T13/#REF!*1000,0)</f>
        <v>#REF!</v>
      </c>
      <c r="Y13" s="85" t="s">
        <v>74</v>
      </c>
      <c r="Z13" s="82"/>
      <c r="AA13" s="2"/>
      <c r="AB13" s="87" t="s">
        <v>20</v>
      </c>
      <c r="AC13" s="3"/>
      <c r="AD13" s="88">
        <v>590975949</v>
      </c>
      <c r="AE13" s="89" t="s">
        <v>54</v>
      </c>
      <c r="AF13" s="52">
        <v>590976</v>
      </c>
      <c r="AG13" s="38" t="s">
        <v>3</v>
      </c>
      <c r="AH13" s="80">
        <v>5258</v>
      </c>
      <c r="AI13" s="38" t="s">
        <v>74</v>
      </c>
      <c r="AJ13" s="81">
        <v>9373</v>
      </c>
      <c r="AK13" s="38" t="s">
        <v>74</v>
      </c>
      <c r="AL13" s="82"/>
    </row>
    <row r="14" spans="1:38" ht="24" customHeight="1">
      <c r="A14" s="2"/>
      <c r="B14" s="28" t="s">
        <v>77</v>
      </c>
      <c r="C14" s="3"/>
      <c r="D14" s="31">
        <v>531793000</v>
      </c>
      <c r="E14" s="30" t="s">
        <v>54</v>
      </c>
      <c r="F14" s="52">
        <v>531793</v>
      </c>
      <c r="G14" s="38" t="s">
        <v>3</v>
      </c>
      <c r="H14" s="80">
        <v>4731</v>
      </c>
      <c r="I14" s="38" t="s">
        <v>74</v>
      </c>
      <c r="J14" s="81">
        <v>8435</v>
      </c>
      <c r="K14" s="38" t="s">
        <v>74</v>
      </c>
      <c r="L14" s="82"/>
      <c r="M14" s="83">
        <f t="shared" si="0"/>
        <v>-6419</v>
      </c>
      <c r="N14" s="5" t="s">
        <v>3</v>
      </c>
      <c r="O14" s="84" t="e">
        <f>ROUND(M14/#REF!*1000,0)</f>
        <v>#REF!</v>
      </c>
      <c r="P14" s="85" t="s">
        <v>74</v>
      </c>
      <c r="Q14" s="86" t="e">
        <f>ROUND(M14/#REF!*1000,0)</f>
        <v>#REF!</v>
      </c>
      <c r="R14" s="85" t="s">
        <v>74</v>
      </c>
      <c r="S14" s="82"/>
      <c r="T14" s="83"/>
      <c r="U14" s="5" t="s">
        <v>3</v>
      </c>
      <c r="V14" s="84" t="e">
        <f>ROUND(T14/#REF!*1000,0)</f>
        <v>#REF!</v>
      </c>
      <c r="W14" s="85" t="s">
        <v>74</v>
      </c>
      <c r="X14" s="86" t="e">
        <f>ROUND(T14/#REF!*1000,0)</f>
        <v>#REF!</v>
      </c>
      <c r="Y14" s="85" t="s">
        <v>74</v>
      </c>
      <c r="Z14" s="82"/>
      <c r="AA14" s="2"/>
      <c r="AB14" s="87" t="s">
        <v>22</v>
      </c>
      <c r="AC14" s="3"/>
      <c r="AD14" s="88">
        <v>3820851263</v>
      </c>
      <c r="AE14" s="89" t="s">
        <v>54</v>
      </c>
      <c r="AF14" s="52">
        <v>3820851</v>
      </c>
      <c r="AG14" s="38" t="s">
        <v>3</v>
      </c>
      <c r="AH14" s="80">
        <v>33995</v>
      </c>
      <c r="AI14" s="38" t="s">
        <v>74</v>
      </c>
      <c r="AJ14" s="81">
        <v>60603</v>
      </c>
      <c r="AK14" s="38" t="s">
        <v>74</v>
      </c>
      <c r="AL14" s="82"/>
    </row>
    <row r="15" spans="1:38" ht="24" customHeight="1">
      <c r="A15" s="2"/>
      <c r="B15" s="28" t="s">
        <v>17</v>
      </c>
      <c r="C15" s="3"/>
      <c r="D15" s="31">
        <v>8302221000</v>
      </c>
      <c r="E15" s="30" t="s">
        <v>54</v>
      </c>
      <c r="F15" s="52">
        <v>8302221</v>
      </c>
      <c r="G15" s="38" t="s">
        <v>3</v>
      </c>
      <c r="H15" s="80">
        <v>73867</v>
      </c>
      <c r="I15" s="38" t="s">
        <v>74</v>
      </c>
      <c r="J15" s="81">
        <v>131683</v>
      </c>
      <c r="K15" s="38" t="s">
        <v>74</v>
      </c>
      <c r="L15" s="82"/>
      <c r="M15" s="83">
        <f t="shared" si="0"/>
        <v>-86507</v>
      </c>
      <c r="N15" s="5" t="s">
        <v>3</v>
      </c>
      <c r="O15" s="84" t="e">
        <f>ROUND(M15/#REF!*1000,0)</f>
        <v>#REF!</v>
      </c>
      <c r="P15" s="85" t="s">
        <v>74</v>
      </c>
      <c r="Q15" s="86" t="e">
        <f>ROUND(M15/#REF!*1000,0)</f>
        <v>#REF!</v>
      </c>
      <c r="R15" s="85" t="s">
        <v>74</v>
      </c>
      <c r="S15" s="82"/>
      <c r="T15" s="83"/>
      <c r="U15" s="5" t="s">
        <v>3</v>
      </c>
      <c r="V15" s="84" t="e">
        <f>ROUND(T15/#REF!*1000,0)</f>
        <v>#REF!</v>
      </c>
      <c r="W15" s="85" t="s">
        <v>74</v>
      </c>
      <c r="X15" s="86" t="e">
        <f>ROUND(T15/#REF!*1000,0)</f>
        <v>#REF!</v>
      </c>
      <c r="Y15" s="85" t="s">
        <v>74</v>
      </c>
      <c r="Z15" s="82"/>
      <c r="AA15" s="2"/>
      <c r="AB15" s="87" t="s">
        <v>24</v>
      </c>
      <c r="AC15" s="3"/>
      <c r="AD15" s="88">
        <v>9740840</v>
      </c>
      <c r="AE15" s="89" t="s">
        <v>54</v>
      </c>
      <c r="AF15" s="52">
        <v>9741</v>
      </c>
      <c r="AG15" s="38" t="s">
        <v>3</v>
      </c>
      <c r="AH15" s="80">
        <v>87</v>
      </c>
      <c r="AI15" s="38" t="s">
        <v>74</v>
      </c>
      <c r="AJ15" s="81">
        <v>154</v>
      </c>
      <c r="AK15" s="38" t="s">
        <v>74</v>
      </c>
      <c r="AL15" s="82"/>
    </row>
    <row r="16" spans="1:38" ht="24" customHeight="1">
      <c r="A16" s="2"/>
      <c r="B16" s="28" t="s">
        <v>19</v>
      </c>
      <c r="C16" s="3"/>
      <c r="D16" s="31">
        <v>6419000</v>
      </c>
      <c r="E16" s="30" t="s">
        <v>54</v>
      </c>
      <c r="F16" s="52">
        <v>6419</v>
      </c>
      <c r="G16" s="38" t="s">
        <v>3</v>
      </c>
      <c r="H16" s="80">
        <v>57</v>
      </c>
      <c r="I16" s="38" t="s">
        <v>74</v>
      </c>
      <c r="J16" s="81">
        <v>102</v>
      </c>
      <c r="K16" s="38" t="s">
        <v>74</v>
      </c>
      <c r="L16" s="82"/>
      <c r="M16" s="83">
        <f t="shared" si="0"/>
        <v>-393687</v>
      </c>
      <c r="N16" s="5" t="s">
        <v>3</v>
      </c>
      <c r="O16" s="84" t="e">
        <f>ROUND(M16/#REF!*1000,0)</f>
        <v>#REF!</v>
      </c>
      <c r="P16" s="85" t="s">
        <v>74</v>
      </c>
      <c r="Q16" s="86" t="e">
        <f>ROUND(M16/#REF!*1000,0)</f>
        <v>#REF!</v>
      </c>
      <c r="R16" s="85" t="s">
        <v>74</v>
      </c>
      <c r="S16" s="82"/>
      <c r="T16" s="83"/>
      <c r="U16" s="5" t="s">
        <v>3</v>
      </c>
      <c r="V16" s="84" t="e">
        <f>ROUND(T16/#REF!*1000,0)</f>
        <v>#REF!</v>
      </c>
      <c r="W16" s="85" t="s">
        <v>74</v>
      </c>
      <c r="X16" s="86" t="e">
        <f>ROUND(T16/#REF!*1000,0)</f>
        <v>#REF!</v>
      </c>
      <c r="Y16" s="85" t="s">
        <v>74</v>
      </c>
      <c r="Z16" s="82"/>
      <c r="AA16" s="2"/>
      <c r="AB16" s="91" t="s">
        <v>26</v>
      </c>
      <c r="AC16" s="92"/>
      <c r="AD16" s="88">
        <v>1755770033</v>
      </c>
      <c r="AE16" s="89" t="s">
        <v>54</v>
      </c>
      <c r="AF16" s="52">
        <v>1755770</v>
      </c>
      <c r="AG16" s="38" t="s">
        <v>3</v>
      </c>
      <c r="AH16" s="80">
        <v>15622</v>
      </c>
      <c r="AI16" s="38" t="s">
        <v>74</v>
      </c>
      <c r="AJ16" s="81">
        <v>27849</v>
      </c>
      <c r="AK16" s="38" t="s">
        <v>74</v>
      </c>
      <c r="AL16" s="82"/>
    </row>
    <row r="17" spans="1:38" ht="24" customHeight="1">
      <c r="A17" s="2"/>
      <c r="B17" s="28" t="s">
        <v>21</v>
      </c>
      <c r="C17" s="3"/>
      <c r="D17" s="31">
        <v>86507243</v>
      </c>
      <c r="E17" s="30" t="s">
        <v>54</v>
      </c>
      <c r="F17" s="52">
        <v>86507</v>
      </c>
      <c r="G17" s="38" t="s">
        <v>3</v>
      </c>
      <c r="H17" s="80">
        <v>770</v>
      </c>
      <c r="I17" s="38" t="s">
        <v>74</v>
      </c>
      <c r="J17" s="81">
        <v>1372</v>
      </c>
      <c r="K17" s="38" t="s">
        <v>74</v>
      </c>
      <c r="L17" s="82"/>
      <c r="M17" s="83">
        <f t="shared" si="0"/>
        <v>-4346421</v>
      </c>
      <c r="N17" s="5" t="s">
        <v>3</v>
      </c>
      <c r="O17" s="84" t="e">
        <f>ROUND(M17/#REF!*1000,0)</f>
        <v>#REF!</v>
      </c>
      <c r="P17" s="85" t="s">
        <v>74</v>
      </c>
      <c r="Q17" s="86" t="e">
        <f>ROUND(M17/#REF!*1000,0)</f>
        <v>#REF!</v>
      </c>
      <c r="R17" s="85" t="s">
        <v>74</v>
      </c>
      <c r="S17" s="82"/>
      <c r="T17" s="83"/>
      <c r="U17" s="5" t="s">
        <v>3</v>
      </c>
      <c r="V17" s="84" t="e">
        <f>ROUND(T17/#REF!*1000,0)</f>
        <v>#REF!</v>
      </c>
      <c r="W17" s="85" t="s">
        <v>74</v>
      </c>
      <c r="X17" s="86" t="e">
        <f>ROUND(T17/#REF!*1000,0)</f>
        <v>#REF!</v>
      </c>
      <c r="Y17" s="85" t="s">
        <v>74</v>
      </c>
      <c r="Z17" s="82"/>
      <c r="AA17" s="2"/>
      <c r="AB17" s="87" t="s">
        <v>28</v>
      </c>
      <c r="AC17" s="3"/>
      <c r="AD17" s="88">
        <v>0</v>
      </c>
      <c r="AE17" s="89" t="s">
        <v>54</v>
      </c>
      <c r="AF17" s="52">
        <v>0</v>
      </c>
      <c r="AG17" s="38" t="s">
        <v>3</v>
      </c>
      <c r="AH17" s="80">
        <v>0</v>
      </c>
      <c r="AI17" s="38" t="s">
        <v>74</v>
      </c>
      <c r="AJ17" s="81">
        <v>0</v>
      </c>
      <c r="AK17" s="38" t="s">
        <v>74</v>
      </c>
      <c r="AL17" s="82"/>
    </row>
    <row r="18" spans="1:38" ht="24" customHeight="1">
      <c r="A18" s="2"/>
      <c r="B18" s="28" t="s">
        <v>23</v>
      </c>
      <c r="C18" s="3"/>
      <c r="D18" s="31">
        <v>393686492</v>
      </c>
      <c r="E18" s="30" t="s">
        <v>54</v>
      </c>
      <c r="F18" s="52">
        <v>393687</v>
      </c>
      <c r="G18" s="38" t="s">
        <v>3</v>
      </c>
      <c r="H18" s="80">
        <v>3503</v>
      </c>
      <c r="I18" s="38" t="s">
        <v>74</v>
      </c>
      <c r="J18" s="81">
        <v>6244</v>
      </c>
      <c r="K18" s="38" t="s">
        <v>74</v>
      </c>
      <c r="L18" s="82"/>
      <c r="M18" s="83">
        <f t="shared" si="0"/>
        <v>-272537</v>
      </c>
      <c r="N18" s="5" t="s">
        <v>3</v>
      </c>
      <c r="O18" s="84" t="e">
        <f>ROUND(M18/#REF!*1000,0)</f>
        <v>#REF!</v>
      </c>
      <c r="P18" s="85" t="s">
        <v>74</v>
      </c>
      <c r="Q18" s="86" t="e">
        <f>ROUND(M18/#REF!*1000,0)</f>
        <v>#REF!</v>
      </c>
      <c r="R18" s="85" t="s">
        <v>74</v>
      </c>
      <c r="S18" s="82"/>
      <c r="T18" s="83"/>
      <c r="U18" s="5" t="s">
        <v>3</v>
      </c>
      <c r="V18" s="84" t="e">
        <f>ROUND(T18/#REF!*1000,0)</f>
        <v>#REF!</v>
      </c>
      <c r="W18" s="85" t="s">
        <v>74</v>
      </c>
      <c r="X18" s="86" t="e">
        <f>ROUND(T18/#REF!*1000,0)</f>
        <v>#REF!</v>
      </c>
      <c r="Y18" s="85" t="s">
        <v>74</v>
      </c>
      <c r="Z18" s="82"/>
      <c r="AA18" s="2"/>
      <c r="AB18" s="87" t="s">
        <v>30</v>
      </c>
      <c r="AC18" s="3"/>
      <c r="AD18" s="88">
        <v>0</v>
      </c>
      <c r="AE18" s="89" t="s">
        <v>54</v>
      </c>
      <c r="AF18" s="52">
        <v>0</v>
      </c>
      <c r="AG18" s="38" t="s">
        <v>3</v>
      </c>
      <c r="AH18" s="80">
        <v>0</v>
      </c>
      <c r="AI18" s="38" t="s">
        <v>74</v>
      </c>
      <c r="AJ18" s="81">
        <v>0</v>
      </c>
      <c r="AK18" s="38" t="s">
        <v>74</v>
      </c>
      <c r="AL18" s="82"/>
    </row>
    <row r="19" spans="1:38" ht="24" customHeight="1">
      <c r="A19" s="2"/>
      <c r="B19" s="28" t="s">
        <v>25</v>
      </c>
      <c r="C19" s="3"/>
      <c r="D19" s="31">
        <v>4346420710</v>
      </c>
      <c r="E19" s="30" t="s">
        <v>54</v>
      </c>
      <c r="F19" s="52">
        <v>4346421</v>
      </c>
      <c r="G19" s="38" t="s">
        <v>3</v>
      </c>
      <c r="H19" s="80">
        <v>38671</v>
      </c>
      <c r="I19" s="38" t="s">
        <v>74</v>
      </c>
      <c r="J19" s="81">
        <v>68939</v>
      </c>
      <c r="K19" s="38" t="s">
        <v>74</v>
      </c>
      <c r="L19" s="82"/>
      <c r="M19" s="83">
        <f t="shared" si="0"/>
        <v>-159018</v>
      </c>
      <c r="N19" s="5" t="s">
        <v>3</v>
      </c>
      <c r="O19" s="84" t="e">
        <f>ROUND(M19/#REF!*1000,0)</f>
        <v>#REF!</v>
      </c>
      <c r="P19" s="85" t="s">
        <v>74</v>
      </c>
      <c r="Q19" s="86" t="e">
        <f>ROUND(M19/#REF!*1000,0)</f>
        <v>#REF!</v>
      </c>
      <c r="R19" s="85" t="s">
        <v>74</v>
      </c>
      <c r="S19" s="82"/>
      <c r="T19" s="83"/>
      <c r="U19" s="5" t="s">
        <v>3</v>
      </c>
      <c r="V19" s="84" t="e">
        <f>ROUND(T19/#REF!*1000,0)</f>
        <v>#REF!</v>
      </c>
      <c r="W19" s="85" t="s">
        <v>74</v>
      </c>
      <c r="X19" s="86" t="e">
        <f>ROUND(T19/#REF!*1000,0)</f>
        <v>#REF!</v>
      </c>
      <c r="Y19" s="85" t="s">
        <v>74</v>
      </c>
      <c r="Z19" s="82"/>
      <c r="AA19" s="2"/>
      <c r="AB19" s="93"/>
      <c r="AC19" s="92"/>
      <c r="AD19" s="93"/>
      <c r="AE19" s="93"/>
      <c r="AF19" s="94"/>
      <c r="AG19" s="95"/>
      <c r="AH19" s="93"/>
      <c r="AI19" s="92"/>
      <c r="AJ19" s="93"/>
      <c r="AK19" s="92"/>
      <c r="AL19" s="82"/>
    </row>
    <row r="20" spans="1:38" ht="24" customHeight="1">
      <c r="A20" s="2"/>
      <c r="B20" s="28" t="s">
        <v>27</v>
      </c>
      <c r="C20" s="3"/>
      <c r="D20" s="31">
        <v>272537163</v>
      </c>
      <c r="E20" s="30" t="s">
        <v>54</v>
      </c>
      <c r="F20" s="52">
        <v>272537</v>
      </c>
      <c r="G20" s="38" t="s">
        <v>3</v>
      </c>
      <c r="H20" s="80">
        <v>2425</v>
      </c>
      <c r="I20" s="38" t="s">
        <v>74</v>
      </c>
      <c r="J20" s="81">
        <v>4323</v>
      </c>
      <c r="K20" s="38" t="s">
        <v>74</v>
      </c>
      <c r="L20" s="82"/>
      <c r="M20" s="83">
        <f t="shared" si="0"/>
        <v>-193510</v>
      </c>
      <c r="N20" s="5" t="s">
        <v>3</v>
      </c>
      <c r="O20" s="84" t="e">
        <f>ROUND(M20/#REF!*1000,0)</f>
        <v>#REF!</v>
      </c>
      <c r="P20" s="85" t="s">
        <v>74</v>
      </c>
      <c r="Q20" s="86" t="e">
        <f>ROUND(M20/#REF!*1000,0)</f>
        <v>#REF!</v>
      </c>
      <c r="R20" s="85" t="s">
        <v>74</v>
      </c>
      <c r="S20" s="82"/>
      <c r="T20" s="83"/>
      <c r="U20" s="5" t="s">
        <v>3</v>
      </c>
      <c r="V20" s="84" t="e">
        <f>ROUND(T20/#REF!*1000,0)</f>
        <v>#REF!</v>
      </c>
      <c r="W20" s="85" t="s">
        <v>74</v>
      </c>
      <c r="X20" s="86" t="e">
        <f>ROUND(T20/#REF!*1000,0)</f>
        <v>#REF!</v>
      </c>
      <c r="Y20" s="85" t="s">
        <v>74</v>
      </c>
      <c r="Z20" s="82"/>
      <c r="AA20" s="2"/>
      <c r="AB20" s="87"/>
      <c r="AC20" s="3"/>
      <c r="AD20" s="88"/>
      <c r="AE20" s="89"/>
      <c r="AF20" s="52"/>
      <c r="AG20" s="38"/>
      <c r="AH20" s="96"/>
      <c r="AI20" s="38"/>
      <c r="AJ20" s="62"/>
      <c r="AK20" s="38"/>
      <c r="AL20" s="82"/>
    </row>
    <row r="21" spans="1:38" ht="24" customHeight="1">
      <c r="A21" s="2"/>
      <c r="B21" s="28" t="s">
        <v>29</v>
      </c>
      <c r="C21" s="3"/>
      <c r="D21" s="31">
        <v>159017813</v>
      </c>
      <c r="E21" s="30" t="s">
        <v>54</v>
      </c>
      <c r="F21" s="52">
        <v>159018</v>
      </c>
      <c r="G21" s="38" t="s">
        <v>3</v>
      </c>
      <c r="H21" s="80">
        <v>1415</v>
      </c>
      <c r="I21" s="38" t="s">
        <v>74</v>
      </c>
      <c r="J21" s="81">
        <v>2522</v>
      </c>
      <c r="K21" s="38" t="s">
        <v>74</v>
      </c>
      <c r="L21" s="82"/>
      <c r="M21" s="83">
        <f t="shared" si="0"/>
        <v>0</v>
      </c>
      <c r="N21" s="5" t="s">
        <v>3</v>
      </c>
      <c r="O21" s="84" t="e">
        <f>ROUND(M21/#REF!*1000,0)</f>
        <v>#REF!</v>
      </c>
      <c r="P21" s="85" t="s">
        <v>74</v>
      </c>
      <c r="Q21" s="86" t="e">
        <f>ROUND(M21/#REF!*1000,0)</f>
        <v>#REF!</v>
      </c>
      <c r="R21" s="85" t="s">
        <v>74</v>
      </c>
      <c r="S21" s="82"/>
      <c r="T21" s="83"/>
      <c r="U21" s="5" t="s">
        <v>3</v>
      </c>
      <c r="V21" s="84" t="e">
        <f>ROUND(T21/#REF!*1000,0)</f>
        <v>#REF!</v>
      </c>
      <c r="W21" s="85" t="s">
        <v>74</v>
      </c>
      <c r="X21" s="86" t="e">
        <f>ROUND(T21/#REF!*1000,0)</f>
        <v>#REF!</v>
      </c>
      <c r="Y21" s="85" t="s">
        <v>74</v>
      </c>
      <c r="Z21" s="82"/>
      <c r="AA21" s="2"/>
      <c r="AB21" s="87"/>
      <c r="AC21" s="3"/>
      <c r="AD21" s="88"/>
      <c r="AE21" s="89"/>
      <c r="AF21" s="52"/>
      <c r="AG21" s="38"/>
      <c r="AH21" s="96"/>
      <c r="AI21" s="38"/>
      <c r="AJ21" s="62"/>
      <c r="AK21" s="38"/>
      <c r="AL21" s="82"/>
    </row>
    <row r="22" spans="1:38" ht="24" customHeight="1">
      <c r="A22" s="2"/>
      <c r="B22" s="28" t="s">
        <v>31</v>
      </c>
      <c r="C22" s="3"/>
      <c r="D22" s="31">
        <v>193510300</v>
      </c>
      <c r="E22" s="30" t="s">
        <v>54</v>
      </c>
      <c r="F22" s="52">
        <v>193510</v>
      </c>
      <c r="G22" s="38" t="s">
        <v>3</v>
      </c>
      <c r="H22" s="80">
        <v>1722</v>
      </c>
      <c r="I22" s="38" t="s">
        <v>74</v>
      </c>
      <c r="J22" s="81">
        <v>3069</v>
      </c>
      <c r="K22" s="38" t="s">
        <v>74</v>
      </c>
      <c r="L22" s="82"/>
      <c r="M22" s="83">
        <f t="shared" si="0"/>
        <v>-1072939</v>
      </c>
      <c r="N22" s="5" t="s">
        <v>3</v>
      </c>
      <c r="O22" s="84" t="e">
        <f>ROUND(M22/#REF!*1000,0)</f>
        <v>#REF!</v>
      </c>
      <c r="P22" s="85" t="s">
        <v>74</v>
      </c>
      <c r="Q22" s="86" t="e">
        <f>ROUND(M22/#REF!*1000,0)</f>
        <v>#REF!</v>
      </c>
      <c r="R22" s="85" t="s">
        <v>74</v>
      </c>
      <c r="S22" s="82"/>
      <c r="T22" s="83"/>
      <c r="U22" s="5" t="s">
        <v>3</v>
      </c>
      <c r="V22" s="84" t="e">
        <f>ROUND(T22/#REF!*1000,0)</f>
        <v>#REF!</v>
      </c>
      <c r="W22" s="85" t="s">
        <v>74</v>
      </c>
      <c r="X22" s="86" t="e">
        <f>ROUND(T22/#REF!*1000,0)</f>
        <v>#REF!</v>
      </c>
      <c r="Y22" s="85" t="s">
        <v>74</v>
      </c>
      <c r="Z22" s="82"/>
      <c r="AA22" s="2"/>
      <c r="AB22" s="87"/>
      <c r="AC22" s="3"/>
      <c r="AD22" s="88"/>
      <c r="AE22" s="89"/>
      <c r="AF22" s="52"/>
      <c r="AG22" s="38"/>
      <c r="AH22" s="96"/>
      <c r="AI22" s="38"/>
      <c r="AJ22" s="62"/>
      <c r="AK22" s="38"/>
      <c r="AL22" s="82"/>
    </row>
    <row r="23" spans="1:38" ht="24" customHeight="1">
      <c r="A23" s="2"/>
      <c r="B23" s="28" t="s">
        <v>32</v>
      </c>
      <c r="C23" s="3"/>
      <c r="D23" s="31">
        <v>0</v>
      </c>
      <c r="E23" s="30" t="s">
        <v>54</v>
      </c>
      <c r="F23" s="52">
        <v>0</v>
      </c>
      <c r="G23" s="38" t="s">
        <v>3</v>
      </c>
      <c r="H23" s="80">
        <v>0</v>
      </c>
      <c r="I23" s="38" t="s">
        <v>74</v>
      </c>
      <c r="J23" s="81">
        <v>0</v>
      </c>
      <c r="K23" s="38" t="s">
        <v>74</v>
      </c>
      <c r="L23" s="82"/>
      <c r="M23" s="83">
        <f t="shared" si="0"/>
        <v>-100136</v>
      </c>
      <c r="N23" s="5" t="s">
        <v>3</v>
      </c>
      <c r="O23" s="84" t="e">
        <f>ROUND(M23/#REF!*1000,0)</f>
        <v>#REF!</v>
      </c>
      <c r="P23" s="85" t="s">
        <v>74</v>
      </c>
      <c r="Q23" s="86" t="e">
        <f>ROUND(M23/#REF!*1000,0)</f>
        <v>#REF!</v>
      </c>
      <c r="R23" s="85" t="s">
        <v>74</v>
      </c>
      <c r="S23" s="82"/>
      <c r="T23" s="83"/>
      <c r="U23" s="5" t="s">
        <v>3</v>
      </c>
      <c r="V23" s="84" t="e">
        <f>ROUND(T23/#REF!*1000,0)</f>
        <v>#REF!</v>
      </c>
      <c r="W23" s="85" t="s">
        <v>74</v>
      </c>
      <c r="X23" s="86" t="e">
        <f>ROUND(T23/#REF!*1000,0)</f>
        <v>#REF!</v>
      </c>
      <c r="Y23" s="85" t="s">
        <v>74</v>
      </c>
      <c r="Z23" s="82"/>
      <c r="AA23" s="2"/>
      <c r="AB23" s="87"/>
      <c r="AC23" s="3"/>
      <c r="AD23" s="88"/>
      <c r="AE23" s="89"/>
      <c r="AF23" s="52"/>
      <c r="AG23" s="38"/>
      <c r="AH23" s="96"/>
      <c r="AI23" s="38"/>
      <c r="AJ23" s="62"/>
      <c r="AK23" s="38"/>
      <c r="AL23" s="82"/>
    </row>
    <row r="24" spans="1:38" ht="24" customHeight="1">
      <c r="A24" s="2"/>
      <c r="B24" s="28" t="s">
        <v>33</v>
      </c>
      <c r="C24" s="3"/>
      <c r="D24" s="31">
        <v>1072939394</v>
      </c>
      <c r="E24" s="30" t="s">
        <v>54</v>
      </c>
      <c r="F24" s="52">
        <v>1072939</v>
      </c>
      <c r="G24" s="38" t="s">
        <v>3</v>
      </c>
      <c r="H24" s="80">
        <v>9546</v>
      </c>
      <c r="I24" s="38" t="s">
        <v>74</v>
      </c>
      <c r="J24" s="81">
        <v>17018</v>
      </c>
      <c r="K24" s="38" t="s">
        <v>74</v>
      </c>
      <c r="L24" s="82"/>
      <c r="M24" s="83">
        <f t="shared" si="0"/>
        <v>0</v>
      </c>
      <c r="N24" s="5" t="s">
        <v>3</v>
      </c>
      <c r="O24" s="84" t="e">
        <f>ROUND(M24/#REF!*1000,0)</f>
        <v>#REF!</v>
      </c>
      <c r="P24" s="85" t="s">
        <v>74</v>
      </c>
      <c r="Q24" s="86" t="e">
        <f>ROUND(M24/#REF!*1000,0)</f>
        <v>#REF!</v>
      </c>
      <c r="R24" s="85" t="s">
        <v>74</v>
      </c>
      <c r="S24" s="82"/>
      <c r="T24" s="83"/>
      <c r="U24" s="5" t="s">
        <v>3</v>
      </c>
      <c r="V24" s="84" t="e">
        <f>ROUND(T24/#REF!*1000,0)</f>
        <v>#REF!</v>
      </c>
      <c r="W24" s="85" t="s">
        <v>74</v>
      </c>
      <c r="X24" s="86" t="e">
        <f>ROUND(T24/#REF!*1000,0)</f>
        <v>#REF!</v>
      </c>
      <c r="Y24" s="85" t="s">
        <v>74</v>
      </c>
      <c r="Z24" s="82"/>
      <c r="AA24" s="2"/>
      <c r="AB24" s="87"/>
      <c r="AC24" s="3"/>
      <c r="AD24" s="88"/>
      <c r="AE24" s="89"/>
      <c r="AF24" s="52"/>
      <c r="AG24" s="38"/>
      <c r="AH24" s="96"/>
      <c r="AI24" s="38"/>
      <c r="AJ24" s="62"/>
      <c r="AK24" s="38"/>
      <c r="AL24" s="82"/>
    </row>
    <row r="25" spans="1:38" ht="24" customHeight="1">
      <c r="A25" s="2"/>
      <c r="B25" s="28" t="s">
        <v>34</v>
      </c>
      <c r="C25" s="3"/>
      <c r="D25" s="31">
        <v>100135854</v>
      </c>
      <c r="E25" s="30" t="s">
        <v>54</v>
      </c>
      <c r="F25" s="52">
        <v>100136</v>
      </c>
      <c r="G25" s="38" t="s">
        <v>3</v>
      </c>
      <c r="H25" s="80">
        <v>891</v>
      </c>
      <c r="I25" s="38" t="s">
        <v>74</v>
      </c>
      <c r="J25" s="81">
        <v>1588</v>
      </c>
      <c r="K25" s="38" t="s">
        <v>74</v>
      </c>
      <c r="L25" s="82"/>
      <c r="M25" s="83">
        <f>T25-F14</f>
        <v>-531793</v>
      </c>
      <c r="N25" s="5" t="s">
        <v>3</v>
      </c>
      <c r="O25" s="84" t="e">
        <f>ROUND(M25/#REF!*1000,0)</f>
        <v>#REF!</v>
      </c>
      <c r="P25" s="85" t="s">
        <v>74</v>
      </c>
      <c r="Q25" s="86" t="e">
        <f>ROUND(M25/#REF!*1000,0)</f>
        <v>#REF!</v>
      </c>
      <c r="R25" s="85" t="s">
        <v>74</v>
      </c>
      <c r="S25" s="82"/>
      <c r="T25" s="83"/>
      <c r="U25" s="5" t="s">
        <v>3</v>
      </c>
      <c r="V25" s="84" t="e">
        <f>ROUND(T25/#REF!*1000,0)</f>
        <v>#REF!</v>
      </c>
      <c r="W25" s="85" t="s">
        <v>74</v>
      </c>
      <c r="X25" s="86" t="e">
        <f>ROUND(T25/#REF!*1000,0)</f>
        <v>#REF!</v>
      </c>
      <c r="Y25" s="85" t="s">
        <v>74</v>
      </c>
      <c r="Z25" s="82"/>
      <c r="AA25" s="2"/>
      <c r="AB25" s="87"/>
      <c r="AC25" s="3"/>
      <c r="AD25" s="88"/>
      <c r="AE25" s="89"/>
      <c r="AF25" s="52"/>
      <c r="AG25" s="38"/>
      <c r="AH25" s="96"/>
      <c r="AI25" s="38"/>
      <c r="AJ25" s="62"/>
      <c r="AK25" s="38"/>
      <c r="AL25" s="82"/>
    </row>
    <row r="26" spans="1:38" ht="24" customHeight="1">
      <c r="A26" s="2"/>
      <c r="B26" s="28" t="s">
        <v>35</v>
      </c>
      <c r="C26" s="3"/>
      <c r="D26" s="31">
        <v>0</v>
      </c>
      <c r="E26" s="30" t="s">
        <v>54</v>
      </c>
      <c r="F26" s="52">
        <v>0</v>
      </c>
      <c r="G26" s="38" t="s">
        <v>3</v>
      </c>
      <c r="H26" s="80">
        <v>0</v>
      </c>
      <c r="I26" s="38" t="s">
        <v>74</v>
      </c>
      <c r="J26" s="81">
        <v>0</v>
      </c>
      <c r="K26" s="38" t="s">
        <v>74</v>
      </c>
      <c r="L26" s="82"/>
      <c r="M26" s="97" t="e">
        <f>SUM(M4:M25)</f>
        <v>#REF!</v>
      </c>
      <c r="N26" s="98" t="s">
        <v>3</v>
      </c>
      <c r="O26" s="99" t="e">
        <f>SUM(O4:O25)</f>
        <v>#REF!</v>
      </c>
      <c r="P26" s="98" t="s">
        <v>74</v>
      </c>
      <c r="Q26" s="97" t="e">
        <f>SUM(Q4:Q25)</f>
        <v>#REF!</v>
      </c>
      <c r="R26" s="98" t="s">
        <v>74</v>
      </c>
      <c r="S26" s="82"/>
      <c r="T26" s="97">
        <f>SUM(T4:T25)</f>
        <v>0</v>
      </c>
      <c r="U26" s="98" t="s">
        <v>3</v>
      </c>
      <c r="V26" s="99" t="e">
        <f>SUM(V4:V25)</f>
        <v>#REF!</v>
      </c>
      <c r="W26" s="98" t="s">
        <v>74</v>
      </c>
      <c r="X26" s="97" t="e">
        <f>SUM(X4:X25)</f>
        <v>#REF!</v>
      </c>
      <c r="Y26" s="98" t="s">
        <v>74</v>
      </c>
      <c r="Z26" s="82"/>
      <c r="AA26" s="2"/>
      <c r="AB26" s="87"/>
      <c r="AC26" s="3"/>
      <c r="AD26" s="88"/>
      <c r="AE26" s="89"/>
      <c r="AF26" s="62"/>
      <c r="AG26" s="38"/>
      <c r="AH26" s="96"/>
      <c r="AI26" s="38"/>
      <c r="AJ26" s="62"/>
      <c r="AK26" s="38"/>
      <c r="AL26" s="82"/>
    </row>
    <row r="27" spans="1:38" s="61" customFormat="1" ht="24" customHeight="1">
      <c r="A27" s="62"/>
      <c r="B27" s="57" t="s">
        <v>36</v>
      </c>
      <c r="C27" s="58"/>
      <c r="D27" s="59">
        <v>26451253987</v>
      </c>
      <c r="E27" s="60" t="s">
        <v>54</v>
      </c>
      <c r="F27" s="54">
        <v>26451254</v>
      </c>
      <c r="G27" s="42" t="s">
        <v>3</v>
      </c>
      <c r="H27" s="100">
        <v>235344</v>
      </c>
      <c r="I27" s="42" t="s">
        <v>74</v>
      </c>
      <c r="J27" s="54">
        <v>419548</v>
      </c>
      <c r="K27" s="42" t="s">
        <v>74</v>
      </c>
      <c r="O27" s="101"/>
      <c r="Q27" s="101"/>
      <c r="V27" s="101"/>
      <c r="X27" s="101"/>
      <c r="AA27" s="56"/>
      <c r="AB27" s="57" t="s">
        <v>36</v>
      </c>
      <c r="AC27" s="58"/>
      <c r="AD27" s="59">
        <v>24893442857</v>
      </c>
      <c r="AE27" s="60" t="s">
        <v>54</v>
      </c>
      <c r="AF27" s="54">
        <v>24893443</v>
      </c>
      <c r="AG27" s="42" t="s">
        <v>3</v>
      </c>
      <c r="AH27" s="100">
        <v>221484</v>
      </c>
      <c r="AI27" s="42" t="s">
        <v>74</v>
      </c>
      <c r="AJ27" s="41">
        <v>394839</v>
      </c>
      <c r="AK27" s="42" t="s">
        <v>74</v>
      </c>
    </row>
    <row r="28" spans="1:38" s="61" customFormat="1" ht="24" customHeight="1">
      <c r="A28" s="269"/>
      <c r="H28" s="101"/>
      <c r="J28" s="101"/>
    </row>
    <row r="29" spans="1:38" ht="24" customHeight="1">
      <c r="AF29" s="270"/>
      <c r="AG29" s="270"/>
      <c r="AH29" s="270"/>
      <c r="AI29" s="102" t="s">
        <v>324</v>
      </c>
      <c r="AJ29" s="103">
        <v>112394</v>
      </c>
    </row>
    <row r="30" spans="1:38" ht="24" customHeight="1">
      <c r="AF30" s="270"/>
      <c r="AG30" s="270"/>
      <c r="AH30" s="270"/>
      <c r="AI30" s="102" t="s">
        <v>78</v>
      </c>
      <c r="AJ30" s="103">
        <v>63047</v>
      </c>
    </row>
    <row r="31" spans="1:38" ht="24" customHeight="1">
      <c r="AH31" s="82"/>
      <c r="AJ31" s="82"/>
    </row>
  </sheetData>
  <phoneticPr fontId="20"/>
  <printOptions gridLinesSet="0"/>
  <pageMargins left="0.74803149606299213" right="0.27559055118110237" top="0.59055118110236227" bottom="0.51181102362204722" header="0.51181102362204722" footer="0.31496062992125984"/>
  <pageSetup paperSize="9" scale="77" orientation="landscape" blackAndWhite="1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S19"/>
  <sheetViews>
    <sheetView zoomScale="110" zoomScaleNormal="110" zoomScaleSheetLayoutView="100" workbookViewId="0">
      <pane xSplit="3" ySplit="3" topLeftCell="D4" activePane="bottomRight" state="frozen"/>
      <selection activeCell="H26" sqref="H26"/>
      <selection pane="topRight" activeCell="H26" sqref="H26"/>
      <selection pane="bottomLeft" activeCell="H26" sqref="H26"/>
      <selection pane="bottomRight" activeCell="F11" sqref="F11"/>
    </sheetView>
  </sheetViews>
  <sheetFormatPr defaultColWidth="9" defaultRowHeight="20.149999999999999" customHeight="1" outlineLevelCol="1"/>
  <cols>
    <col min="1" max="1" width="0.90625" style="8" customWidth="1"/>
    <col min="2" max="2" width="28.6328125" style="8" customWidth="1"/>
    <col min="3" max="3" width="0.90625" style="8" customWidth="1"/>
    <col min="4" max="4" width="12.6328125" style="8" hidden="1" customWidth="1" outlineLevel="1"/>
    <col min="5" max="5" width="4.453125" style="8" hidden="1" customWidth="1" outlineLevel="1"/>
    <col min="6" max="6" width="12.6328125" style="8" customWidth="1" collapsed="1"/>
    <col min="7" max="7" width="4.453125" style="8" customWidth="1"/>
    <col min="8" max="8" width="12.7265625" style="8" customWidth="1"/>
    <col min="9" max="9" width="2.6328125" style="8" customWidth="1"/>
    <col min="10" max="10" width="12.7265625" style="8" customWidth="1"/>
    <col min="11" max="11" width="2.6328125" style="8" customWidth="1"/>
    <col min="12" max="12" width="12.7265625" style="8" hidden="1" customWidth="1" outlineLevel="1"/>
    <col min="13" max="13" width="4.7265625" style="8" hidden="1" customWidth="1" outlineLevel="1"/>
    <col min="14" max="14" width="12.6328125" style="8" customWidth="1" collapsed="1"/>
    <col min="15" max="15" width="4.453125" style="8" customWidth="1"/>
    <col min="16" max="16" width="12.7265625" style="8" customWidth="1"/>
    <col min="17" max="17" width="2.6328125" style="8" customWidth="1"/>
    <col min="18" max="18" width="12.7265625" style="8" customWidth="1"/>
    <col min="19" max="19" width="2.6328125" style="8" customWidth="1"/>
    <col min="20" max="21" width="0" style="8" hidden="1" customWidth="1"/>
    <col min="22" max="16384" width="9" style="8"/>
  </cols>
  <sheetData>
    <row r="1" spans="1:19" ht="20.149999999999999" customHeight="1">
      <c r="A1" s="21" t="s">
        <v>325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0.149999999999999" customHeight="1">
      <c r="K2" s="9"/>
      <c r="L2" s="9"/>
      <c r="M2" s="9"/>
      <c r="S2" s="9" t="str">
        <f>'[1]一般歳入歳出予算（06上)'!AK2</f>
        <v>（令和6年9月30日現在）</v>
      </c>
    </row>
    <row r="3" spans="1:19" ht="20.149999999999999" customHeight="1">
      <c r="A3" s="16"/>
      <c r="B3" s="17" t="s">
        <v>79</v>
      </c>
      <c r="C3" s="18"/>
      <c r="D3" s="19" t="s">
        <v>80</v>
      </c>
      <c r="E3" s="20"/>
      <c r="F3" s="19" t="s">
        <v>80</v>
      </c>
      <c r="G3" s="20"/>
      <c r="H3" s="19" t="s">
        <v>69</v>
      </c>
      <c r="I3" s="20"/>
      <c r="J3" s="19" t="s">
        <v>70</v>
      </c>
      <c r="K3" s="17"/>
      <c r="L3" s="104" t="s">
        <v>81</v>
      </c>
      <c r="M3" s="20"/>
      <c r="N3" s="104" t="s">
        <v>81</v>
      </c>
      <c r="O3" s="20"/>
      <c r="P3" s="19" t="s">
        <v>69</v>
      </c>
      <c r="Q3" s="20"/>
      <c r="R3" s="19" t="s">
        <v>70</v>
      </c>
      <c r="S3" s="20"/>
    </row>
    <row r="4" spans="1:19" ht="20.149999999999999" customHeight="1">
      <c r="A4" s="10"/>
      <c r="B4" s="13" t="s">
        <v>37</v>
      </c>
      <c r="C4" s="5"/>
      <c r="D4" s="64">
        <v>4915265214</v>
      </c>
      <c r="E4" s="12" t="s">
        <v>58</v>
      </c>
      <c r="F4" s="105">
        <v>4915265</v>
      </c>
      <c r="G4" s="38" t="s">
        <v>3</v>
      </c>
      <c r="H4" s="106">
        <v>43732</v>
      </c>
      <c r="I4" s="38" t="s">
        <v>74</v>
      </c>
      <c r="J4" s="106">
        <v>77962</v>
      </c>
      <c r="K4" s="38" t="s">
        <v>74</v>
      </c>
      <c r="L4" s="107">
        <v>5835683967</v>
      </c>
      <c r="M4" s="12" t="s">
        <v>58</v>
      </c>
      <c r="N4" s="108">
        <v>5835684</v>
      </c>
      <c r="O4" s="38" t="s">
        <v>3</v>
      </c>
      <c r="P4" s="106">
        <v>51922</v>
      </c>
      <c r="Q4" s="38" t="s">
        <v>74</v>
      </c>
      <c r="R4" s="106">
        <v>92561</v>
      </c>
      <c r="S4" s="38" t="s">
        <v>74</v>
      </c>
    </row>
    <row r="5" spans="1:19" ht="20.149999999999999" customHeight="1">
      <c r="A5" s="10"/>
      <c r="B5" s="13" t="s">
        <v>39</v>
      </c>
      <c r="C5" s="5"/>
      <c r="D5" s="64">
        <v>0</v>
      </c>
      <c r="E5" s="12" t="s">
        <v>58</v>
      </c>
      <c r="F5" s="105">
        <v>0</v>
      </c>
      <c r="G5" s="38" t="s">
        <v>3</v>
      </c>
      <c r="H5" s="106">
        <v>0</v>
      </c>
      <c r="I5" s="38" t="s">
        <v>74</v>
      </c>
      <c r="J5" s="106">
        <v>0</v>
      </c>
      <c r="K5" s="38" t="s">
        <v>74</v>
      </c>
      <c r="L5" s="107">
        <v>0</v>
      </c>
      <c r="M5" s="12" t="s">
        <v>58</v>
      </c>
      <c r="N5" s="108">
        <v>0</v>
      </c>
      <c r="O5" s="38" t="s">
        <v>3</v>
      </c>
      <c r="P5" s="106">
        <v>0</v>
      </c>
      <c r="Q5" s="38" t="s">
        <v>74</v>
      </c>
      <c r="R5" s="106">
        <v>0</v>
      </c>
      <c r="S5" s="38" t="s">
        <v>74</v>
      </c>
    </row>
    <row r="6" spans="1:19" ht="20.149999999999999" hidden="1" customHeight="1">
      <c r="A6" s="10"/>
      <c r="B6" s="13" t="s">
        <v>82</v>
      </c>
      <c r="C6" s="5"/>
      <c r="D6" s="64">
        <v>0</v>
      </c>
      <c r="E6" s="12" t="s">
        <v>58</v>
      </c>
      <c r="F6" s="105">
        <v>0</v>
      </c>
      <c r="G6" s="38" t="s">
        <v>3</v>
      </c>
      <c r="H6" s="106">
        <v>0</v>
      </c>
      <c r="I6" s="38" t="s">
        <v>74</v>
      </c>
      <c r="J6" s="106">
        <v>0</v>
      </c>
      <c r="K6" s="38" t="s">
        <v>74</v>
      </c>
      <c r="L6" s="107">
        <v>0</v>
      </c>
      <c r="M6" s="12" t="s">
        <v>58</v>
      </c>
      <c r="N6" s="108">
        <v>0</v>
      </c>
      <c r="O6" s="38" t="s">
        <v>3</v>
      </c>
      <c r="P6" s="106">
        <v>0</v>
      </c>
      <c r="Q6" s="38" t="s">
        <v>74</v>
      </c>
      <c r="R6" s="106">
        <v>0</v>
      </c>
      <c r="S6" s="38" t="s">
        <v>74</v>
      </c>
    </row>
    <row r="7" spans="1:19" ht="20.149999999999999" hidden="1" customHeight="1">
      <c r="A7" s="10"/>
      <c r="B7" s="13" t="s">
        <v>40</v>
      </c>
      <c r="C7" s="5"/>
      <c r="D7" s="64">
        <v>16156883</v>
      </c>
      <c r="E7" s="12" t="s">
        <v>58</v>
      </c>
      <c r="F7" s="105">
        <v>16157</v>
      </c>
      <c r="G7" s="38" t="s">
        <v>3</v>
      </c>
      <c r="H7" s="106">
        <v>144</v>
      </c>
      <c r="I7" s="38" t="s">
        <v>74</v>
      </c>
      <c r="J7" s="106">
        <v>256</v>
      </c>
      <c r="K7" s="38" t="s">
        <v>74</v>
      </c>
      <c r="L7" s="107">
        <v>23270281</v>
      </c>
      <c r="M7" s="12" t="s">
        <v>58</v>
      </c>
      <c r="N7" s="108">
        <v>23270</v>
      </c>
      <c r="O7" s="38" t="s">
        <v>3</v>
      </c>
      <c r="P7" s="106">
        <v>207</v>
      </c>
      <c r="Q7" s="38" t="s">
        <v>74</v>
      </c>
      <c r="R7" s="106">
        <v>369</v>
      </c>
      <c r="S7" s="38" t="s">
        <v>74</v>
      </c>
    </row>
    <row r="8" spans="1:19" ht="20.149999999999999" hidden="1" customHeight="1">
      <c r="A8" s="10"/>
      <c r="B8" s="13" t="s">
        <v>41</v>
      </c>
      <c r="C8" s="5"/>
      <c r="D8" s="64">
        <v>0</v>
      </c>
      <c r="E8" s="12" t="s">
        <v>58</v>
      </c>
      <c r="F8" s="105">
        <v>0</v>
      </c>
      <c r="G8" s="38" t="s">
        <v>3</v>
      </c>
      <c r="H8" s="106">
        <v>0</v>
      </c>
      <c r="I8" s="38" t="s">
        <v>74</v>
      </c>
      <c r="J8" s="106">
        <v>0</v>
      </c>
      <c r="K8" s="38" t="s">
        <v>74</v>
      </c>
      <c r="L8" s="107">
        <v>0</v>
      </c>
      <c r="M8" s="12" t="s">
        <v>58</v>
      </c>
      <c r="N8" s="108">
        <v>0</v>
      </c>
      <c r="O8" s="38" t="s">
        <v>3</v>
      </c>
      <c r="P8" s="106">
        <v>0</v>
      </c>
      <c r="Q8" s="38" t="s">
        <v>74</v>
      </c>
      <c r="R8" s="106">
        <v>0</v>
      </c>
      <c r="S8" s="38" t="s">
        <v>74</v>
      </c>
    </row>
    <row r="9" spans="1:19" ht="20.149999999999999" hidden="1" customHeight="1">
      <c r="A9" s="10"/>
      <c r="B9" s="13" t="s">
        <v>83</v>
      </c>
      <c r="C9" s="5"/>
      <c r="D9" s="64">
        <v>5901080701</v>
      </c>
      <c r="E9" s="12" t="s">
        <v>58</v>
      </c>
      <c r="F9" s="105">
        <v>5901081</v>
      </c>
      <c r="G9" s="38" t="s">
        <v>3</v>
      </c>
      <c r="H9" s="106">
        <v>52504</v>
      </c>
      <c r="I9" s="38" t="s">
        <v>74</v>
      </c>
      <c r="J9" s="106">
        <v>93598</v>
      </c>
      <c r="K9" s="38" t="s">
        <v>74</v>
      </c>
      <c r="L9" s="107">
        <v>5733467601</v>
      </c>
      <c r="M9" s="12" t="s">
        <v>58</v>
      </c>
      <c r="N9" s="108">
        <v>5733468</v>
      </c>
      <c r="O9" s="38" t="s">
        <v>3</v>
      </c>
      <c r="P9" s="106">
        <v>51012</v>
      </c>
      <c r="Q9" s="38" t="s">
        <v>74</v>
      </c>
      <c r="R9" s="106">
        <v>90940</v>
      </c>
      <c r="S9" s="38" t="s">
        <v>74</v>
      </c>
    </row>
    <row r="10" spans="1:19" ht="20.149999999999999" customHeight="1">
      <c r="A10" s="10"/>
      <c r="B10" s="13" t="s">
        <v>61</v>
      </c>
      <c r="C10" s="5"/>
      <c r="D10" s="64">
        <v>703529392</v>
      </c>
      <c r="E10" s="12" t="s">
        <v>58</v>
      </c>
      <c r="F10" s="105">
        <v>703529</v>
      </c>
      <c r="G10" s="38" t="s">
        <v>3</v>
      </c>
      <c r="H10" s="106">
        <v>6259</v>
      </c>
      <c r="I10" s="38" t="s">
        <v>74</v>
      </c>
      <c r="J10" s="106">
        <v>11159</v>
      </c>
      <c r="K10" s="38" t="s">
        <v>74</v>
      </c>
      <c r="L10" s="107">
        <v>623987489</v>
      </c>
      <c r="M10" s="12" t="s">
        <v>58</v>
      </c>
      <c r="N10" s="108">
        <v>623987</v>
      </c>
      <c r="O10" s="38" t="s">
        <v>3</v>
      </c>
      <c r="P10" s="106">
        <v>5552</v>
      </c>
      <c r="Q10" s="38" t="s">
        <v>74</v>
      </c>
      <c r="R10" s="106">
        <v>9897</v>
      </c>
      <c r="S10" s="38" t="s">
        <v>74</v>
      </c>
    </row>
    <row r="11" spans="1:19" s="47" customFormat="1" ht="20.149999999999999" customHeight="1">
      <c r="A11" s="109"/>
      <c r="B11" s="110" t="s">
        <v>42</v>
      </c>
      <c r="C11" s="42"/>
      <c r="D11" s="43">
        <v>11536032190</v>
      </c>
      <c r="E11" s="44" t="s">
        <v>58</v>
      </c>
      <c r="F11" s="45">
        <v>11536032</v>
      </c>
      <c r="G11" s="42" t="s">
        <v>3</v>
      </c>
      <c r="H11" s="45">
        <v>102639</v>
      </c>
      <c r="I11" s="42" t="s">
        <v>74</v>
      </c>
      <c r="J11" s="45">
        <v>182975</v>
      </c>
      <c r="K11" s="44" t="s">
        <v>74</v>
      </c>
      <c r="L11" s="111">
        <v>12216409338</v>
      </c>
      <c r="M11" s="44" t="s">
        <v>58</v>
      </c>
      <c r="N11" s="112">
        <v>12216409</v>
      </c>
      <c r="O11" s="42" t="s">
        <v>3</v>
      </c>
      <c r="P11" s="45">
        <v>108693</v>
      </c>
      <c r="Q11" s="42" t="s">
        <v>74</v>
      </c>
      <c r="R11" s="45">
        <v>193767</v>
      </c>
      <c r="S11" s="42" t="s">
        <v>74</v>
      </c>
    </row>
    <row r="12" spans="1:19" ht="25.5" customHeight="1">
      <c r="H12" s="11"/>
      <c r="J12" s="11"/>
      <c r="Q12" s="9"/>
      <c r="R12" s="114"/>
    </row>
    <row r="13" spans="1:19" ht="20.149999999999999" customHeight="1">
      <c r="A13" s="2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20.149999999999999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"/>
    </row>
    <row r="15" spans="1:19" ht="20.149999999999999" customHeight="1">
      <c r="B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20.149999999999999" customHeight="1">
      <c r="B16" s="268"/>
      <c r="F16" s="115"/>
      <c r="H16" s="116"/>
      <c r="I16" s="47"/>
      <c r="J16" s="116"/>
      <c r="K16" s="47"/>
      <c r="L16" s="116"/>
      <c r="M16" s="47"/>
      <c r="N16" s="116"/>
      <c r="O16" s="47"/>
      <c r="P16" s="116"/>
      <c r="Q16" s="47"/>
      <c r="R16" s="116"/>
      <c r="S16" s="47"/>
    </row>
    <row r="18" spans="14:18" ht="20.149999999999999" customHeight="1">
      <c r="N18" s="271"/>
      <c r="O18" s="271"/>
      <c r="P18" s="271"/>
      <c r="Q18" s="117" t="str">
        <f>'[1]一般歳入歳出予算（06上)'!$AI$29</f>
        <v>令和6年9月30日現在住民基本台帳  人  口</v>
      </c>
      <c r="R18" s="103">
        <v>112394</v>
      </c>
    </row>
    <row r="19" spans="14:18" ht="20.149999999999999" customHeight="1">
      <c r="N19" s="271"/>
      <c r="O19" s="271"/>
      <c r="P19" s="271"/>
      <c r="Q19" s="117" t="s">
        <v>78</v>
      </c>
      <c r="R19" s="103">
        <v>63047</v>
      </c>
    </row>
  </sheetData>
  <phoneticPr fontId="20"/>
  <printOptions gridLinesSet="0"/>
  <pageMargins left="0.94488188976377963" right="0.51181102362204722" top="0.9055118110236221" bottom="0.62992125984251968" header="0.51181102362204722" footer="0.51181102362204722"/>
  <pageSetup paperSize="9" orientation="landscape" blackAndWhite="1" cellComments="asDisplayed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39"/>
  <sheetViews>
    <sheetView view="pageBreakPreview" zoomScaleNormal="100" zoomScaleSheetLayoutView="100" workbookViewId="0">
      <selection activeCell="H16" sqref="H16"/>
    </sheetView>
  </sheetViews>
  <sheetFormatPr defaultColWidth="9" defaultRowHeight="11"/>
  <cols>
    <col min="1" max="1" width="28.6328125" style="8" customWidth="1"/>
    <col min="2" max="2" width="14.6328125" style="8" customWidth="1"/>
    <col min="3" max="256" width="9" style="8"/>
    <col min="257" max="257" width="28.6328125" style="8" customWidth="1"/>
    <col min="258" max="258" width="14.6328125" style="8" customWidth="1"/>
    <col min="259" max="512" width="9" style="8"/>
    <col min="513" max="513" width="28.6328125" style="8" customWidth="1"/>
    <col min="514" max="514" width="14.6328125" style="8" customWidth="1"/>
    <col min="515" max="768" width="9" style="8"/>
    <col min="769" max="769" width="28.6328125" style="8" customWidth="1"/>
    <col min="770" max="770" width="14.6328125" style="8" customWidth="1"/>
    <col min="771" max="1024" width="9" style="8"/>
    <col min="1025" max="1025" width="28.6328125" style="8" customWidth="1"/>
    <col min="1026" max="1026" width="14.6328125" style="8" customWidth="1"/>
    <col min="1027" max="1280" width="9" style="8"/>
    <col min="1281" max="1281" width="28.6328125" style="8" customWidth="1"/>
    <col min="1282" max="1282" width="14.6328125" style="8" customWidth="1"/>
    <col min="1283" max="1536" width="9" style="8"/>
    <col min="1537" max="1537" width="28.6328125" style="8" customWidth="1"/>
    <col min="1538" max="1538" width="14.6328125" style="8" customWidth="1"/>
    <col min="1539" max="1792" width="9" style="8"/>
    <col min="1793" max="1793" width="28.6328125" style="8" customWidth="1"/>
    <col min="1794" max="1794" width="14.6328125" style="8" customWidth="1"/>
    <col min="1795" max="2048" width="9" style="8"/>
    <col min="2049" max="2049" width="28.6328125" style="8" customWidth="1"/>
    <col min="2050" max="2050" width="14.6328125" style="8" customWidth="1"/>
    <col min="2051" max="2304" width="9" style="8"/>
    <col min="2305" max="2305" width="28.6328125" style="8" customWidth="1"/>
    <col min="2306" max="2306" width="14.6328125" style="8" customWidth="1"/>
    <col min="2307" max="2560" width="9" style="8"/>
    <col min="2561" max="2561" width="28.6328125" style="8" customWidth="1"/>
    <col min="2562" max="2562" width="14.6328125" style="8" customWidth="1"/>
    <col min="2563" max="2816" width="9" style="8"/>
    <col min="2817" max="2817" width="28.6328125" style="8" customWidth="1"/>
    <col min="2818" max="2818" width="14.6328125" style="8" customWidth="1"/>
    <col min="2819" max="3072" width="9" style="8"/>
    <col min="3073" max="3073" width="28.6328125" style="8" customWidth="1"/>
    <col min="3074" max="3074" width="14.6328125" style="8" customWidth="1"/>
    <col min="3075" max="3328" width="9" style="8"/>
    <col min="3329" max="3329" width="28.6328125" style="8" customWidth="1"/>
    <col min="3330" max="3330" width="14.6328125" style="8" customWidth="1"/>
    <col min="3331" max="3584" width="9" style="8"/>
    <col min="3585" max="3585" width="28.6328125" style="8" customWidth="1"/>
    <col min="3586" max="3586" width="14.6328125" style="8" customWidth="1"/>
    <col min="3587" max="3840" width="9" style="8"/>
    <col min="3841" max="3841" width="28.6328125" style="8" customWidth="1"/>
    <col min="3842" max="3842" width="14.6328125" style="8" customWidth="1"/>
    <col min="3843" max="4096" width="9" style="8"/>
    <col min="4097" max="4097" width="28.6328125" style="8" customWidth="1"/>
    <col min="4098" max="4098" width="14.6328125" style="8" customWidth="1"/>
    <col min="4099" max="4352" width="9" style="8"/>
    <col min="4353" max="4353" width="28.6328125" style="8" customWidth="1"/>
    <col min="4354" max="4354" width="14.6328125" style="8" customWidth="1"/>
    <col min="4355" max="4608" width="9" style="8"/>
    <col min="4609" max="4609" width="28.6328125" style="8" customWidth="1"/>
    <col min="4610" max="4610" width="14.6328125" style="8" customWidth="1"/>
    <col min="4611" max="4864" width="9" style="8"/>
    <col min="4865" max="4865" width="28.6328125" style="8" customWidth="1"/>
    <col min="4866" max="4866" width="14.6328125" style="8" customWidth="1"/>
    <col min="4867" max="5120" width="9" style="8"/>
    <col min="5121" max="5121" width="28.6328125" style="8" customWidth="1"/>
    <col min="5122" max="5122" width="14.6328125" style="8" customWidth="1"/>
    <col min="5123" max="5376" width="9" style="8"/>
    <col min="5377" max="5377" width="28.6328125" style="8" customWidth="1"/>
    <col min="5378" max="5378" width="14.6328125" style="8" customWidth="1"/>
    <col min="5379" max="5632" width="9" style="8"/>
    <col min="5633" max="5633" width="28.6328125" style="8" customWidth="1"/>
    <col min="5634" max="5634" width="14.6328125" style="8" customWidth="1"/>
    <col min="5635" max="5888" width="9" style="8"/>
    <col min="5889" max="5889" width="28.6328125" style="8" customWidth="1"/>
    <col min="5890" max="5890" width="14.6328125" style="8" customWidth="1"/>
    <col min="5891" max="6144" width="9" style="8"/>
    <col min="6145" max="6145" width="28.6328125" style="8" customWidth="1"/>
    <col min="6146" max="6146" width="14.6328125" style="8" customWidth="1"/>
    <col min="6147" max="6400" width="9" style="8"/>
    <col min="6401" max="6401" width="28.6328125" style="8" customWidth="1"/>
    <col min="6402" max="6402" width="14.6328125" style="8" customWidth="1"/>
    <col min="6403" max="6656" width="9" style="8"/>
    <col min="6657" max="6657" width="28.6328125" style="8" customWidth="1"/>
    <col min="6658" max="6658" width="14.6328125" style="8" customWidth="1"/>
    <col min="6659" max="6912" width="9" style="8"/>
    <col min="6913" max="6913" width="28.6328125" style="8" customWidth="1"/>
    <col min="6914" max="6914" width="14.6328125" style="8" customWidth="1"/>
    <col min="6915" max="7168" width="9" style="8"/>
    <col min="7169" max="7169" width="28.6328125" style="8" customWidth="1"/>
    <col min="7170" max="7170" width="14.6328125" style="8" customWidth="1"/>
    <col min="7171" max="7424" width="9" style="8"/>
    <col min="7425" max="7425" width="28.6328125" style="8" customWidth="1"/>
    <col min="7426" max="7426" width="14.6328125" style="8" customWidth="1"/>
    <col min="7427" max="7680" width="9" style="8"/>
    <col min="7681" max="7681" width="28.6328125" style="8" customWidth="1"/>
    <col min="7682" max="7682" width="14.6328125" style="8" customWidth="1"/>
    <col min="7683" max="7936" width="9" style="8"/>
    <col min="7937" max="7937" width="28.6328125" style="8" customWidth="1"/>
    <col min="7938" max="7938" width="14.6328125" style="8" customWidth="1"/>
    <col min="7939" max="8192" width="9" style="8"/>
    <col min="8193" max="8193" width="28.6328125" style="8" customWidth="1"/>
    <col min="8194" max="8194" width="14.6328125" style="8" customWidth="1"/>
    <col min="8195" max="8448" width="9" style="8"/>
    <col min="8449" max="8449" width="28.6328125" style="8" customWidth="1"/>
    <col min="8450" max="8450" width="14.6328125" style="8" customWidth="1"/>
    <col min="8451" max="8704" width="9" style="8"/>
    <col min="8705" max="8705" width="28.6328125" style="8" customWidth="1"/>
    <col min="8706" max="8706" width="14.6328125" style="8" customWidth="1"/>
    <col min="8707" max="8960" width="9" style="8"/>
    <col min="8961" max="8961" width="28.6328125" style="8" customWidth="1"/>
    <col min="8962" max="8962" width="14.6328125" style="8" customWidth="1"/>
    <col min="8963" max="9216" width="9" style="8"/>
    <col min="9217" max="9217" width="28.6328125" style="8" customWidth="1"/>
    <col min="9218" max="9218" width="14.6328125" style="8" customWidth="1"/>
    <col min="9219" max="9472" width="9" style="8"/>
    <col min="9473" max="9473" width="28.6328125" style="8" customWidth="1"/>
    <col min="9474" max="9474" width="14.6328125" style="8" customWidth="1"/>
    <col min="9475" max="9728" width="9" style="8"/>
    <col min="9729" max="9729" width="28.6328125" style="8" customWidth="1"/>
    <col min="9730" max="9730" width="14.6328125" style="8" customWidth="1"/>
    <col min="9731" max="9984" width="9" style="8"/>
    <col min="9985" max="9985" width="28.6328125" style="8" customWidth="1"/>
    <col min="9986" max="9986" width="14.6328125" style="8" customWidth="1"/>
    <col min="9987" max="10240" width="9" style="8"/>
    <col min="10241" max="10241" width="28.6328125" style="8" customWidth="1"/>
    <col min="10242" max="10242" width="14.6328125" style="8" customWidth="1"/>
    <col min="10243" max="10496" width="9" style="8"/>
    <col min="10497" max="10497" width="28.6328125" style="8" customWidth="1"/>
    <col min="10498" max="10498" width="14.6328125" style="8" customWidth="1"/>
    <col min="10499" max="10752" width="9" style="8"/>
    <col min="10753" max="10753" width="28.6328125" style="8" customWidth="1"/>
    <col min="10754" max="10754" width="14.6328125" style="8" customWidth="1"/>
    <col min="10755" max="11008" width="9" style="8"/>
    <col min="11009" max="11009" width="28.6328125" style="8" customWidth="1"/>
    <col min="11010" max="11010" width="14.6328125" style="8" customWidth="1"/>
    <col min="11011" max="11264" width="9" style="8"/>
    <col min="11265" max="11265" width="28.6328125" style="8" customWidth="1"/>
    <col min="11266" max="11266" width="14.6328125" style="8" customWidth="1"/>
    <col min="11267" max="11520" width="9" style="8"/>
    <col min="11521" max="11521" width="28.6328125" style="8" customWidth="1"/>
    <col min="11522" max="11522" width="14.6328125" style="8" customWidth="1"/>
    <col min="11523" max="11776" width="9" style="8"/>
    <col min="11777" max="11777" width="28.6328125" style="8" customWidth="1"/>
    <col min="11778" max="11778" width="14.6328125" style="8" customWidth="1"/>
    <col min="11779" max="12032" width="9" style="8"/>
    <col min="12033" max="12033" width="28.6328125" style="8" customWidth="1"/>
    <col min="12034" max="12034" width="14.6328125" style="8" customWidth="1"/>
    <col min="12035" max="12288" width="9" style="8"/>
    <col min="12289" max="12289" width="28.6328125" style="8" customWidth="1"/>
    <col min="12290" max="12290" width="14.6328125" style="8" customWidth="1"/>
    <col min="12291" max="12544" width="9" style="8"/>
    <col min="12545" max="12545" width="28.6328125" style="8" customWidth="1"/>
    <col min="12546" max="12546" width="14.6328125" style="8" customWidth="1"/>
    <col min="12547" max="12800" width="9" style="8"/>
    <col min="12801" max="12801" width="28.6328125" style="8" customWidth="1"/>
    <col min="12802" max="12802" width="14.6328125" style="8" customWidth="1"/>
    <col min="12803" max="13056" width="9" style="8"/>
    <col min="13057" max="13057" width="28.6328125" style="8" customWidth="1"/>
    <col min="13058" max="13058" width="14.6328125" style="8" customWidth="1"/>
    <col min="13059" max="13312" width="9" style="8"/>
    <col min="13313" max="13313" width="28.6328125" style="8" customWidth="1"/>
    <col min="13314" max="13314" width="14.6328125" style="8" customWidth="1"/>
    <col min="13315" max="13568" width="9" style="8"/>
    <col min="13569" max="13569" width="28.6328125" style="8" customWidth="1"/>
    <col min="13570" max="13570" width="14.6328125" style="8" customWidth="1"/>
    <col min="13571" max="13824" width="9" style="8"/>
    <col min="13825" max="13825" width="28.6328125" style="8" customWidth="1"/>
    <col min="13826" max="13826" width="14.6328125" style="8" customWidth="1"/>
    <col min="13827" max="14080" width="9" style="8"/>
    <col min="14081" max="14081" width="28.6328125" style="8" customWidth="1"/>
    <col min="14082" max="14082" width="14.6328125" style="8" customWidth="1"/>
    <col min="14083" max="14336" width="9" style="8"/>
    <col min="14337" max="14337" width="28.6328125" style="8" customWidth="1"/>
    <col min="14338" max="14338" width="14.6328125" style="8" customWidth="1"/>
    <col min="14339" max="14592" width="9" style="8"/>
    <col min="14593" max="14593" width="28.6328125" style="8" customWidth="1"/>
    <col min="14594" max="14594" width="14.6328125" style="8" customWidth="1"/>
    <col min="14595" max="14848" width="9" style="8"/>
    <col min="14849" max="14849" width="28.6328125" style="8" customWidth="1"/>
    <col min="14850" max="14850" width="14.6328125" style="8" customWidth="1"/>
    <col min="14851" max="15104" width="9" style="8"/>
    <col min="15105" max="15105" width="28.6328125" style="8" customWidth="1"/>
    <col min="15106" max="15106" width="14.6328125" style="8" customWidth="1"/>
    <col min="15107" max="15360" width="9" style="8"/>
    <col min="15361" max="15361" width="28.6328125" style="8" customWidth="1"/>
    <col min="15362" max="15362" width="14.6328125" style="8" customWidth="1"/>
    <col min="15363" max="15616" width="9" style="8"/>
    <col min="15617" max="15617" width="28.6328125" style="8" customWidth="1"/>
    <col min="15618" max="15618" width="14.6328125" style="8" customWidth="1"/>
    <col min="15619" max="15872" width="9" style="8"/>
    <col min="15873" max="15873" width="28.6328125" style="8" customWidth="1"/>
    <col min="15874" max="15874" width="14.6328125" style="8" customWidth="1"/>
    <col min="15875" max="16128" width="9" style="8"/>
    <col min="16129" max="16129" width="28.6328125" style="8" customWidth="1"/>
    <col min="16130" max="16130" width="14.6328125" style="8" customWidth="1"/>
    <col min="16131" max="16384" width="9" style="8"/>
  </cols>
  <sheetData>
    <row r="1" spans="1:14" ht="13">
      <c r="A1" s="272" t="s">
        <v>326</v>
      </c>
    </row>
    <row r="4" spans="1:14" ht="12">
      <c r="A4" s="273" t="s">
        <v>84</v>
      </c>
    </row>
    <row r="5" spans="1:14" ht="12" customHeight="1">
      <c r="B5" s="9" t="s">
        <v>85</v>
      </c>
    </row>
    <row r="6" spans="1:14" ht="30" customHeight="1">
      <c r="A6" s="274" t="s">
        <v>86</v>
      </c>
      <c r="B6" s="275" t="s">
        <v>87</v>
      </c>
    </row>
    <row r="7" spans="1:14" ht="30" customHeight="1">
      <c r="A7" s="276" t="s">
        <v>88</v>
      </c>
      <c r="B7" s="277">
        <v>535099</v>
      </c>
      <c r="N7" s="278"/>
    </row>
    <row r="8" spans="1:14" ht="30" customHeight="1">
      <c r="A8" s="279" t="s">
        <v>327</v>
      </c>
      <c r="B8" s="280">
        <v>361610</v>
      </c>
      <c r="N8" s="278"/>
    </row>
    <row r="9" spans="1:14" ht="30" customHeight="1">
      <c r="A9" s="279" t="s">
        <v>89</v>
      </c>
      <c r="B9" s="280">
        <v>311259</v>
      </c>
      <c r="N9" s="278"/>
    </row>
    <row r="10" spans="1:14" ht="30" customHeight="1">
      <c r="A10" s="279" t="s">
        <v>90</v>
      </c>
      <c r="B10" s="280">
        <v>138671</v>
      </c>
      <c r="N10" s="278"/>
    </row>
    <row r="11" spans="1:14" ht="30" customHeight="1">
      <c r="A11" s="281" t="s">
        <v>91</v>
      </c>
      <c r="B11" s="282">
        <v>352644</v>
      </c>
      <c r="N11" s="278"/>
    </row>
    <row r="12" spans="1:14" ht="30" customHeight="1">
      <c r="A12" s="281" t="s">
        <v>92</v>
      </c>
      <c r="B12" s="283">
        <v>200230</v>
      </c>
      <c r="N12" s="278"/>
    </row>
    <row r="13" spans="1:14" ht="30" customHeight="1">
      <c r="A13" s="284" t="s">
        <v>93</v>
      </c>
      <c r="B13" s="285">
        <v>1899513</v>
      </c>
      <c r="N13" s="278"/>
    </row>
    <row r="14" spans="1:14" ht="12" customHeight="1"/>
    <row r="15" spans="1:14" ht="12" customHeight="1"/>
    <row r="16" spans="1:14" ht="12" customHeight="1"/>
    <row r="17" spans="1:15" ht="12" customHeight="1">
      <c r="A17" s="273" t="s">
        <v>94</v>
      </c>
    </row>
    <row r="18" spans="1:15" ht="12" customHeight="1">
      <c r="B18" s="9" t="s">
        <v>85</v>
      </c>
    </row>
    <row r="19" spans="1:15" ht="30" customHeight="1">
      <c r="A19" s="274" t="s">
        <v>95</v>
      </c>
      <c r="B19" s="275" t="s">
        <v>87</v>
      </c>
    </row>
    <row r="20" spans="1:15" ht="30" customHeight="1">
      <c r="A20" s="276" t="s">
        <v>96</v>
      </c>
      <c r="B20" s="277">
        <v>75362</v>
      </c>
      <c r="N20" s="278"/>
    </row>
    <row r="21" spans="1:15" ht="30" customHeight="1">
      <c r="A21" s="279" t="s">
        <v>97</v>
      </c>
      <c r="B21" s="280">
        <v>202100</v>
      </c>
      <c r="N21" s="278"/>
    </row>
    <row r="22" spans="1:15" ht="30" customHeight="1">
      <c r="A22" s="279" t="s">
        <v>98</v>
      </c>
      <c r="B22" s="280">
        <v>319661</v>
      </c>
      <c r="N22" s="278"/>
    </row>
    <row r="23" spans="1:15" ht="30" customHeight="1">
      <c r="A23" s="279" t="s">
        <v>99</v>
      </c>
      <c r="B23" s="280">
        <v>535312</v>
      </c>
      <c r="N23" s="278"/>
      <c r="O23" s="286"/>
    </row>
    <row r="24" spans="1:15" ht="30" customHeight="1">
      <c r="A24" s="281" t="s">
        <v>100</v>
      </c>
      <c r="B24" s="282">
        <v>767078</v>
      </c>
      <c r="N24" s="278"/>
    </row>
    <row r="25" spans="1:15" ht="30" customHeight="1">
      <c r="A25" s="284" t="s">
        <v>93</v>
      </c>
      <c r="B25" s="285">
        <v>1899513</v>
      </c>
      <c r="N25" s="278"/>
    </row>
    <row r="28" spans="1:15">
      <c r="C28" s="286"/>
    </row>
    <row r="35" spans="4:4" ht="12">
      <c r="D35" s="287"/>
    </row>
    <row r="36" spans="4:4" ht="12">
      <c r="D36" s="287"/>
    </row>
    <row r="37" spans="4:4" ht="12">
      <c r="D37" s="287"/>
    </row>
    <row r="38" spans="4:4" ht="12">
      <c r="D38" s="287"/>
    </row>
    <row r="39" spans="4:4" ht="12">
      <c r="D39" s="287"/>
    </row>
  </sheetData>
  <phoneticPr fontId="20"/>
  <printOptions horizontalCentered="1" verticalCentered="1"/>
  <pageMargins left="0.59055118110236227" right="0.59055118110236227" top="0.59055118110236227" bottom="0.39370078740157483" header="0.51181102362204722" footer="0.11811023622047245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36"/>
  <sheetViews>
    <sheetView view="pageBreakPreview" zoomScaleNormal="100" zoomScaleSheetLayoutView="100" workbookViewId="0">
      <selection activeCell="I17" sqref="I17"/>
    </sheetView>
  </sheetViews>
  <sheetFormatPr defaultColWidth="9" defaultRowHeight="11"/>
  <cols>
    <col min="1" max="2" width="20.6328125" style="8" customWidth="1"/>
    <col min="3" max="6" width="9" style="8"/>
    <col min="7" max="7" width="9.08984375" style="8" customWidth="1"/>
    <col min="8" max="256" width="9" style="8"/>
    <col min="257" max="258" width="20.6328125" style="8" customWidth="1"/>
    <col min="259" max="262" width="9" style="8"/>
    <col min="263" max="263" width="9.08984375" style="8" customWidth="1"/>
    <col min="264" max="512" width="9" style="8"/>
    <col min="513" max="514" width="20.6328125" style="8" customWidth="1"/>
    <col min="515" max="518" width="9" style="8"/>
    <col min="519" max="519" width="9.08984375" style="8" customWidth="1"/>
    <col min="520" max="768" width="9" style="8"/>
    <col min="769" max="770" width="20.6328125" style="8" customWidth="1"/>
    <col min="771" max="774" width="9" style="8"/>
    <col min="775" max="775" width="9.08984375" style="8" customWidth="1"/>
    <col min="776" max="1024" width="9" style="8"/>
    <col min="1025" max="1026" width="20.6328125" style="8" customWidth="1"/>
    <col min="1027" max="1030" width="9" style="8"/>
    <col min="1031" max="1031" width="9.08984375" style="8" customWidth="1"/>
    <col min="1032" max="1280" width="9" style="8"/>
    <col min="1281" max="1282" width="20.6328125" style="8" customWidth="1"/>
    <col min="1283" max="1286" width="9" style="8"/>
    <col min="1287" max="1287" width="9.08984375" style="8" customWidth="1"/>
    <col min="1288" max="1536" width="9" style="8"/>
    <col min="1537" max="1538" width="20.6328125" style="8" customWidth="1"/>
    <col min="1539" max="1542" width="9" style="8"/>
    <col min="1543" max="1543" width="9.08984375" style="8" customWidth="1"/>
    <col min="1544" max="1792" width="9" style="8"/>
    <col min="1793" max="1794" width="20.6328125" style="8" customWidth="1"/>
    <col min="1795" max="1798" width="9" style="8"/>
    <col min="1799" max="1799" width="9.08984375" style="8" customWidth="1"/>
    <col min="1800" max="2048" width="9" style="8"/>
    <col min="2049" max="2050" width="20.6328125" style="8" customWidth="1"/>
    <col min="2051" max="2054" width="9" style="8"/>
    <col min="2055" max="2055" width="9.08984375" style="8" customWidth="1"/>
    <col min="2056" max="2304" width="9" style="8"/>
    <col min="2305" max="2306" width="20.6328125" style="8" customWidth="1"/>
    <col min="2307" max="2310" width="9" style="8"/>
    <col min="2311" max="2311" width="9.08984375" style="8" customWidth="1"/>
    <col min="2312" max="2560" width="9" style="8"/>
    <col min="2561" max="2562" width="20.6328125" style="8" customWidth="1"/>
    <col min="2563" max="2566" width="9" style="8"/>
    <col min="2567" max="2567" width="9.08984375" style="8" customWidth="1"/>
    <col min="2568" max="2816" width="9" style="8"/>
    <col min="2817" max="2818" width="20.6328125" style="8" customWidth="1"/>
    <col min="2819" max="2822" width="9" style="8"/>
    <col min="2823" max="2823" width="9.08984375" style="8" customWidth="1"/>
    <col min="2824" max="3072" width="9" style="8"/>
    <col min="3073" max="3074" width="20.6328125" style="8" customWidth="1"/>
    <col min="3075" max="3078" width="9" style="8"/>
    <col min="3079" max="3079" width="9.08984375" style="8" customWidth="1"/>
    <col min="3080" max="3328" width="9" style="8"/>
    <col min="3329" max="3330" width="20.6328125" style="8" customWidth="1"/>
    <col min="3331" max="3334" width="9" style="8"/>
    <col min="3335" max="3335" width="9.08984375" style="8" customWidth="1"/>
    <col min="3336" max="3584" width="9" style="8"/>
    <col min="3585" max="3586" width="20.6328125" style="8" customWidth="1"/>
    <col min="3587" max="3590" width="9" style="8"/>
    <col min="3591" max="3591" width="9.08984375" style="8" customWidth="1"/>
    <col min="3592" max="3840" width="9" style="8"/>
    <col min="3841" max="3842" width="20.6328125" style="8" customWidth="1"/>
    <col min="3843" max="3846" width="9" style="8"/>
    <col min="3847" max="3847" width="9.08984375" style="8" customWidth="1"/>
    <col min="3848" max="4096" width="9" style="8"/>
    <col min="4097" max="4098" width="20.6328125" style="8" customWidth="1"/>
    <col min="4099" max="4102" width="9" style="8"/>
    <col min="4103" max="4103" width="9.08984375" style="8" customWidth="1"/>
    <col min="4104" max="4352" width="9" style="8"/>
    <col min="4353" max="4354" width="20.6328125" style="8" customWidth="1"/>
    <col min="4355" max="4358" width="9" style="8"/>
    <col min="4359" max="4359" width="9.08984375" style="8" customWidth="1"/>
    <col min="4360" max="4608" width="9" style="8"/>
    <col min="4609" max="4610" width="20.6328125" style="8" customWidth="1"/>
    <col min="4611" max="4614" width="9" style="8"/>
    <col min="4615" max="4615" width="9.08984375" style="8" customWidth="1"/>
    <col min="4616" max="4864" width="9" style="8"/>
    <col min="4865" max="4866" width="20.6328125" style="8" customWidth="1"/>
    <col min="4867" max="4870" width="9" style="8"/>
    <col min="4871" max="4871" width="9.08984375" style="8" customWidth="1"/>
    <col min="4872" max="5120" width="9" style="8"/>
    <col min="5121" max="5122" width="20.6328125" style="8" customWidth="1"/>
    <col min="5123" max="5126" width="9" style="8"/>
    <col min="5127" max="5127" width="9.08984375" style="8" customWidth="1"/>
    <col min="5128" max="5376" width="9" style="8"/>
    <col min="5377" max="5378" width="20.6328125" style="8" customWidth="1"/>
    <col min="5379" max="5382" width="9" style="8"/>
    <col min="5383" max="5383" width="9.08984375" style="8" customWidth="1"/>
    <col min="5384" max="5632" width="9" style="8"/>
    <col min="5633" max="5634" width="20.6328125" style="8" customWidth="1"/>
    <col min="5635" max="5638" width="9" style="8"/>
    <col min="5639" max="5639" width="9.08984375" style="8" customWidth="1"/>
    <col min="5640" max="5888" width="9" style="8"/>
    <col min="5889" max="5890" width="20.6328125" style="8" customWidth="1"/>
    <col min="5891" max="5894" width="9" style="8"/>
    <col min="5895" max="5895" width="9.08984375" style="8" customWidth="1"/>
    <col min="5896" max="6144" width="9" style="8"/>
    <col min="6145" max="6146" width="20.6328125" style="8" customWidth="1"/>
    <col min="6147" max="6150" width="9" style="8"/>
    <col min="6151" max="6151" width="9.08984375" style="8" customWidth="1"/>
    <col min="6152" max="6400" width="9" style="8"/>
    <col min="6401" max="6402" width="20.6328125" style="8" customWidth="1"/>
    <col min="6403" max="6406" width="9" style="8"/>
    <col min="6407" max="6407" width="9.08984375" style="8" customWidth="1"/>
    <col min="6408" max="6656" width="9" style="8"/>
    <col min="6657" max="6658" width="20.6328125" style="8" customWidth="1"/>
    <col min="6659" max="6662" width="9" style="8"/>
    <col min="6663" max="6663" width="9.08984375" style="8" customWidth="1"/>
    <col min="6664" max="6912" width="9" style="8"/>
    <col min="6913" max="6914" width="20.6328125" style="8" customWidth="1"/>
    <col min="6915" max="6918" width="9" style="8"/>
    <col min="6919" max="6919" width="9.08984375" style="8" customWidth="1"/>
    <col min="6920" max="7168" width="9" style="8"/>
    <col min="7169" max="7170" width="20.6328125" style="8" customWidth="1"/>
    <col min="7171" max="7174" width="9" style="8"/>
    <col min="7175" max="7175" width="9.08984375" style="8" customWidth="1"/>
    <col min="7176" max="7424" width="9" style="8"/>
    <col min="7425" max="7426" width="20.6328125" style="8" customWidth="1"/>
    <col min="7427" max="7430" width="9" style="8"/>
    <col min="7431" max="7431" width="9.08984375" style="8" customWidth="1"/>
    <col min="7432" max="7680" width="9" style="8"/>
    <col min="7681" max="7682" width="20.6328125" style="8" customWidth="1"/>
    <col min="7683" max="7686" width="9" style="8"/>
    <col min="7687" max="7687" width="9.08984375" style="8" customWidth="1"/>
    <col min="7688" max="7936" width="9" style="8"/>
    <col min="7937" max="7938" width="20.6328125" style="8" customWidth="1"/>
    <col min="7939" max="7942" width="9" style="8"/>
    <col min="7943" max="7943" width="9.08984375" style="8" customWidth="1"/>
    <col min="7944" max="8192" width="9" style="8"/>
    <col min="8193" max="8194" width="20.6328125" style="8" customWidth="1"/>
    <col min="8195" max="8198" width="9" style="8"/>
    <col min="8199" max="8199" width="9.08984375" style="8" customWidth="1"/>
    <col min="8200" max="8448" width="9" style="8"/>
    <col min="8449" max="8450" width="20.6328125" style="8" customWidth="1"/>
    <col min="8451" max="8454" width="9" style="8"/>
    <col min="8455" max="8455" width="9.08984375" style="8" customWidth="1"/>
    <col min="8456" max="8704" width="9" style="8"/>
    <col min="8705" max="8706" width="20.6328125" style="8" customWidth="1"/>
    <col min="8707" max="8710" width="9" style="8"/>
    <col min="8711" max="8711" width="9.08984375" style="8" customWidth="1"/>
    <col min="8712" max="8960" width="9" style="8"/>
    <col min="8961" max="8962" width="20.6328125" style="8" customWidth="1"/>
    <col min="8963" max="8966" width="9" style="8"/>
    <col min="8967" max="8967" width="9.08984375" style="8" customWidth="1"/>
    <col min="8968" max="9216" width="9" style="8"/>
    <col min="9217" max="9218" width="20.6328125" style="8" customWidth="1"/>
    <col min="9219" max="9222" width="9" style="8"/>
    <col min="9223" max="9223" width="9.08984375" style="8" customWidth="1"/>
    <col min="9224" max="9472" width="9" style="8"/>
    <col min="9473" max="9474" width="20.6328125" style="8" customWidth="1"/>
    <col min="9475" max="9478" width="9" style="8"/>
    <col min="9479" max="9479" width="9.08984375" style="8" customWidth="1"/>
    <col min="9480" max="9728" width="9" style="8"/>
    <col min="9729" max="9730" width="20.6328125" style="8" customWidth="1"/>
    <col min="9731" max="9734" width="9" style="8"/>
    <col min="9735" max="9735" width="9.08984375" style="8" customWidth="1"/>
    <col min="9736" max="9984" width="9" style="8"/>
    <col min="9985" max="9986" width="20.6328125" style="8" customWidth="1"/>
    <col min="9987" max="9990" width="9" style="8"/>
    <col min="9991" max="9991" width="9.08984375" style="8" customWidth="1"/>
    <col min="9992" max="10240" width="9" style="8"/>
    <col min="10241" max="10242" width="20.6328125" style="8" customWidth="1"/>
    <col min="10243" max="10246" width="9" style="8"/>
    <col min="10247" max="10247" width="9.08984375" style="8" customWidth="1"/>
    <col min="10248" max="10496" width="9" style="8"/>
    <col min="10497" max="10498" width="20.6328125" style="8" customWidth="1"/>
    <col min="10499" max="10502" width="9" style="8"/>
    <col min="10503" max="10503" width="9.08984375" style="8" customWidth="1"/>
    <col min="10504" max="10752" width="9" style="8"/>
    <col min="10753" max="10754" width="20.6328125" style="8" customWidth="1"/>
    <col min="10755" max="10758" width="9" style="8"/>
    <col min="10759" max="10759" width="9.08984375" style="8" customWidth="1"/>
    <col min="10760" max="11008" width="9" style="8"/>
    <col min="11009" max="11010" width="20.6328125" style="8" customWidth="1"/>
    <col min="11011" max="11014" width="9" style="8"/>
    <col min="11015" max="11015" width="9.08984375" style="8" customWidth="1"/>
    <col min="11016" max="11264" width="9" style="8"/>
    <col min="11265" max="11266" width="20.6328125" style="8" customWidth="1"/>
    <col min="11267" max="11270" width="9" style="8"/>
    <col min="11271" max="11271" width="9.08984375" style="8" customWidth="1"/>
    <col min="11272" max="11520" width="9" style="8"/>
    <col min="11521" max="11522" width="20.6328125" style="8" customWidth="1"/>
    <col min="11523" max="11526" width="9" style="8"/>
    <col min="11527" max="11527" width="9.08984375" style="8" customWidth="1"/>
    <col min="11528" max="11776" width="9" style="8"/>
    <col min="11777" max="11778" width="20.6328125" style="8" customWidth="1"/>
    <col min="11779" max="11782" width="9" style="8"/>
    <col min="11783" max="11783" width="9.08984375" style="8" customWidth="1"/>
    <col min="11784" max="12032" width="9" style="8"/>
    <col min="12033" max="12034" width="20.6328125" style="8" customWidth="1"/>
    <col min="12035" max="12038" width="9" style="8"/>
    <col min="12039" max="12039" width="9.08984375" style="8" customWidth="1"/>
    <col min="12040" max="12288" width="9" style="8"/>
    <col min="12289" max="12290" width="20.6328125" style="8" customWidth="1"/>
    <col min="12291" max="12294" width="9" style="8"/>
    <col min="12295" max="12295" width="9.08984375" style="8" customWidth="1"/>
    <col min="12296" max="12544" width="9" style="8"/>
    <col min="12545" max="12546" width="20.6328125" style="8" customWidth="1"/>
    <col min="12547" max="12550" width="9" style="8"/>
    <col min="12551" max="12551" width="9.08984375" style="8" customWidth="1"/>
    <col min="12552" max="12800" width="9" style="8"/>
    <col min="12801" max="12802" width="20.6328125" style="8" customWidth="1"/>
    <col min="12803" max="12806" width="9" style="8"/>
    <col min="12807" max="12807" width="9.08984375" style="8" customWidth="1"/>
    <col min="12808" max="13056" width="9" style="8"/>
    <col min="13057" max="13058" width="20.6328125" style="8" customWidth="1"/>
    <col min="13059" max="13062" width="9" style="8"/>
    <col min="13063" max="13063" width="9.08984375" style="8" customWidth="1"/>
    <col min="13064" max="13312" width="9" style="8"/>
    <col min="13313" max="13314" width="20.6328125" style="8" customWidth="1"/>
    <col min="13315" max="13318" width="9" style="8"/>
    <col min="13319" max="13319" width="9.08984375" style="8" customWidth="1"/>
    <col min="13320" max="13568" width="9" style="8"/>
    <col min="13569" max="13570" width="20.6328125" style="8" customWidth="1"/>
    <col min="13571" max="13574" width="9" style="8"/>
    <col min="13575" max="13575" width="9.08984375" style="8" customWidth="1"/>
    <col min="13576" max="13824" width="9" style="8"/>
    <col min="13825" max="13826" width="20.6328125" style="8" customWidth="1"/>
    <col min="13827" max="13830" width="9" style="8"/>
    <col min="13831" max="13831" width="9.08984375" style="8" customWidth="1"/>
    <col min="13832" max="14080" width="9" style="8"/>
    <col min="14081" max="14082" width="20.6328125" style="8" customWidth="1"/>
    <col min="14083" max="14086" width="9" style="8"/>
    <col min="14087" max="14087" width="9.08984375" style="8" customWidth="1"/>
    <col min="14088" max="14336" width="9" style="8"/>
    <col min="14337" max="14338" width="20.6328125" style="8" customWidth="1"/>
    <col min="14339" max="14342" width="9" style="8"/>
    <col min="14343" max="14343" width="9.08984375" style="8" customWidth="1"/>
    <col min="14344" max="14592" width="9" style="8"/>
    <col min="14593" max="14594" width="20.6328125" style="8" customWidth="1"/>
    <col min="14595" max="14598" width="9" style="8"/>
    <col min="14599" max="14599" width="9.08984375" style="8" customWidth="1"/>
    <col min="14600" max="14848" width="9" style="8"/>
    <col min="14849" max="14850" width="20.6328125" style="8" customWidth="1"/>
    <col min="14851" max="14854" width="9" style="8"/>
    <col min="14855" max="14855" width="9.08984375" style="8" customWidth="1"/>
    <col min="14856" max="15104" width="9" style="8"/>
    <col min="15105" max="15106" width="20.6328125" style="8" customWidth="1"/>
    <col min="15107" max="15110" width="9" style="8"/>
    <col min="15111" max="15111" width="9.08984375" style="8" customWidth="1"/>
    <col min="15112" max="15360" width="9" style="8"/>
    <col min="15361" max="15362" width="20.6328125" style="8" customWidth="1"/>
    <col min="15363" max="15366" width="9" style="8"/>
    <col min="15367" max="15367" width="9.08984375" style="8" customWidth="1"/>
    <col min="15368" max="15616" width="9" style="8"/>
    <col min="15617" max="15618" width="20.6328125" style="8" customWidth="1"/>
    <col min="15619" max="15622" width="9" style="8"/>
    <col min="15623" max="15623" width="9.08984375" style="8" customWidth="1"/>
    <col min="15624" max="15872" width="9" style="8"/>
    <col min="15873" max="15874" width="20.6328125" style="8" customWidth="1"/>
    <col min="15875" max="15878" width="9" style="8"/>
    <col min="15879" max="15879" width="9.08984375" style="8" customWidth="1"/>
    <col min="15880" max="16128" width="9" style="8"/>
    <col min="16129" max="16130" width="20.6328125" style="8" customWidth="1"/>
    <col min="16131" max="16134" width="9" style="8"/>
    <col min="16135" max="16135" width="9.08984375" style="8" customWidth="1"/>
    <col min="16136" max="16384" width="9" style="8"/>
  </cols>
  <sheetData>
    <row r="1" spans="1:15" ht="13">
      <c r="A1" s="272" t="s">
        <v>328</v>
      </c>
    </row>
    <row r="2" spans="1:15" ht="11.25" customHeight="1">
      <c r="A2" s="272"/>
    </row>
    <row r="3" spans="1:15" ht="12" customHeight="1">
      <c r="A3" s="273" t="s">
        <v>101</v>
      </c>
    </row>
    <row r="4" spans="1:15" ht="12" customHeight="1">
      <c r="B4" s="9" t="s">
        <v>85</v>
      </c>
    </row>
    <row r="5" spans="1:15" ht="30" customHeight="1">
      <c r="A5" s="274" t="s">
        <v>86</v>
      </c>
      <c r="B5" s="275" t="s">
        <v>87</v>
      </c>
      <c r="O5" s="288"/>
    </row>
    <row r="6" spans="1:15" ht="30" customHeight="1">
      <c r="A6" s="289" t="s">
        <v>102</v>
      </c>
      <c r="B6" s="290">
        <v>310945</v>
      </c>
      <c r="N6" s="118"/>
    </row>
    <row r="7" spans="1:15" ht="30" customHeight="1">
      <c r="A7" s="291" t="s">
        <v>103</v>
      </c>
      <c r="B7" s="292">
        <v>318569</v>
      </c>
      <c r="N7" s="118"/>
      <c r="O7" s="286"/>
    </row>
    <row r="8" spans="1:15" ht="30" customHeight="1">
      <c r="A8" s="291" t="s">
        <v>104</v>
      </c>
      <c r="B8" s="292">
        <v>180536</v>
      </c>
      <c r="N8" s="118"/>
    </row>
    <row r="9" spans="1:15" ht="30" customHeight="1">
      <c r="A9" s="291" t="s">
        <v>105</v>
      </c>
      <c r="B9" s="292">
        <v>955597</v>
      </c>
      <c r="N9" s="118"/>
    </row>
    <row r="10" spans="1:15" ht="30" customHeight="1">
      <c r="A10" s="279" t="s">
        <v>106</v>
      </c>
      <c r="B10" s="293">
        <v>1765647</v>
      </c>
      <c r="N10" s="119"/>
    </row>
    <row r="11" spans="1:15" ht="30" customHeight="1">
      <c r="A11" s="279" t="s">
        <v>107</v>
      </c>
      <c r="B11" s="293">
        <v>0</v>
      </c>
      <c r="N11" s="119"/>
    </row>
    <row r="12" spans="1:15" ht="30" customHeight="1">
      <c r="A12" s="281" t="s">
        <v>108</v>
      </c>
      <c r="B12" s="294">
        <v>313064</v>
      </c>
      <c r="N12" s="119"/>
    </row>
    <row r="13" spans="1:15" ht="30" customHeight="1">
      <c r="A13" s="284" t="s">
        <v>93</v>
      </c>
      <c r="B13" s="295">
        <v>2078711</v>
      </c>
      <c r="O13" s="296"/>
    </row>
    <row r="14" spans="1:15" ht="12" customHeight="1">
      <c r="A14" s="297" t="s">
        <v>109</v>
      </c>
    </row>
    <row r="15" spans="1:15" ht="3" customHeight="1"/>
    <row r="16" spans="1:15" ht="7.5" customHeight="1"/>
    <row r="17" spans="1:11" ht="12" customHeight="1">
      <c r="A17" s="273" t="s">
        <v>94</v>
      </c>
    </row>
    <row r="18" spans="1:11" ht="12" customHeight="1">
      <c r="B18" s="9" t="s">
        <v>85</v>
      </c>
    </row>
    <row r="19" spans="1:11" ht="30" customHeight="1">
      <c r="A19" s="274" t="s">
        <v>95</v>
      </c>
      <c r="B19" s="275" t="s">
        <v>87</v>
      </c>
    </row>
    <row r="20" spans="1:11" ht="30" customHeight="1">
      <c r="A20" s="276" t="s">
        <v>96</v>
      </c>
      <c r="B20" s="290">
        <v>144265</v>
      </c>
    </row>
    <row r="21" spans="1:11" ht="30" customHeight="1">
      <c r="A21" s="279" t="s">
        <v>97</v>
      </c>
      <c r="B21" s="292">
        <v>278300</v>
      </c>
    </row>
    <row r="22" spans="1:11" ht="30" customHeight="1">
      <c r="A22" s="279" t="s">
        <v>98</v>
      </c>
      <c r="B22" s="292">
        <v>6225</v>
      </c>
    </row>
    <row r="23" spans="1:11" ht="30" customHeight="1">
      <c r="A23" s="279" t="s">
        <v>110</v>
      </c>
      <c r="B23" s="292">
        <v>1118239</v>
      </c>
    </row>
    <row r="24" spans="1:11" ht="30" customHeight="1">
      <c r="A24" s="281" t="s">
        <v>100</v>
      </c>
      <c r="B24" s="292">
        <v>531682</v>
      </c>
    </row>
    <row r="25" spans="1:11" ht="30" customHeight="1">
      <c r="A25" s="284" t="s">
        <v>93</v>
      </c>
      <c r="B25" s="295">
        <v>2078711</v>
      </c>
    </row>
    <row r="26" spans="1:11" ht="15.75" customHeight="1"/>
    <row r="27" spans="1:1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11">
      <c r="A28" s="113"/>
      <c r="B28" s="113"/>
      <c r="C28" s="113"/>
      <c r="D28" s="113"/>
      <c r="E28" s="298"/>
      <c r="F28" s="113"/>
      <c r="G28" s="113"/>
      <c r="H28" s="113"/>
      <c r="I28" s="113"/>
      <c r="J28" s="113"/>
      <c r="K28" s="113"/>
    </row>
    <row r="29" spans="1:11">
      <c r="A29" s="299"/>
      <c r="B29" s="299"/>
      <c r="C29" s="113"/>
      <c r="D29" s="113"/>
      <c r="E29" s="113"/>
      <c r="F29" s="113"/>
      <c r="G29" s="113"/>
      <c r="H29" s="113"/>
      <c r="I29" s="113"/>
      <c r="J29" s="113"/>
      <c r="K29" s="113"/>
    </row>
    <row r="30" spans="1:11" ht="12">
      <c r="A30" s="300"/>
      <c r="B30" s="301"/>
      <c r="C30" s="302"/>
      <c r="D30" s="113"/>
      <c r="E30" s="113"/>
      <c r="F30" s="113"/>
      <c r="G30" s="113"/>
      <c r="H30" s="113"/>
      <c r="I30" s="113"/>
      <c r="J30" s="113"/>
      <c r="K30" s="113"/>
    </row>
    <row r="31" spans="1:11" ht="12">
      <c r="A31" s="300"/>
      <c r="B31" s="301"/>
      <c r="C31" s="302"/>
      <c r="D31" s="113"/>
      <c r="E31" s="113"/>
      <c r="F31" s="113"/>
      <c r="G31" s="113"/>
      <c r="H31" s="113"/>
      <c r="I31" s="113"/>
      <c r="J31" s="113"/>
      <c r="K31" s="113"/>
    </row>
    <row r="32" spans="1:11" ht="12">
      <c r="A32" s="300"/>
      <c r="B32" s="301"/>
      <c r="C32" s="302"/>
      <c r="D32" s="113"/>
      <c r="E32" s="113"/>
      <c r="F32" s="113"/>
      <c r="G32" s="113"/>
      <c r="H32" s="113"/>
      <c r="I32" s="113"/>
      <c r="J32" s="113"/>
      <c r="K32" s="113"/>
    </row>
    <row r="33" spans="1:11" ht="12">
      <c r="A33" s="300"/>
      <c r="B33" s="301"/>
      <c r="C33" s="302"/>
      <c r="D33" s="113"/>
      <c r="E33" s="113"/>
      <c r="F33" s="113"/>
      <c r="G33" s="113"/>
      <c r="H33" s="113"/>
      <c r="I33" s="113"/>
      <c r="J33" s="113"/>
      <c r="K33" s="113"/>
    </row>
    <row r="34" spans="1:11" ht="12">
      <c r="A34" s="300"/>
      <c r="B34" s="301"/>
      <c r="C34" s="302"/>
      <c r="D34" s="113"/>
      <c r="E34" s="113"/>
      <c r="F34" s="113"/>
      <c r="G34" s="113"/>
      <c r="H34" s="113"/>
      <c r="I34" s="113"/>
      <c r="J34" s="113"/>
      <c r="K34" s="113"/>
    </row>
    <row r="35" spans="1:11" ht="12">
      <c r="A35" s="303"/>
      <c r="B35" s="304"/>
      <c r="C35" s="305"/>
      <c r="D35" s="298"/>
      <c r="E35" s="113"/>
      <c r="F35" s="113"/>
      <c r="G35" s="113"/>
      <c r="H35" s="113"/>
      <c r="I35" s="113"/>
      <c r="J35" s="113"/>
      <c r="K35" s="113"/>
    </row>
    <row r="36" spans="1:1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</sheetData>
  <phoneticPr fontId="20"/>
  <printOptions horizontalCentered="1" verticalCentered="1"/>
  <pageMargins left="0.59055118110236227" right="0.59055118110236227" top="0.59055118110236227" bottom="0.39370078740157483" header="0.51181102362204722" footer="0.11811023622047245"/>
  <pageSetup paperSize="9" scale="9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X27"/>
  <sheetViews>
    <sheetView view="pageBreakPreview" zoomScaleNormal="115" zoomScaleSheetLayoutView="100" workbookViewId="0">
      <selection activeCell="R11" sqref="R11"/>
    </sheetView>
  </sheetViews>
  <sheetFormatPr defaultColWidth="9" defaultRowHeight="20.149999999999999" customHeight="1"/>
  <cols>
    <col min="1" max="2" width="2.6328125" style="8" customWidth="1"/>
    <col min="3" max="3" width="0.453125" style="8" customWidth="1"/>
    <col min="4" max="4" width="22.36328125" style="8" customWidth="1"/>
    <col min="5" max="5" width="0.453125" style="8" customWidth="1"/>
    <col min="6" max="6" width="12.6328125" style="8" customWidth="1"/>
    <col min="7" max="7" width="6.6328125" style="8" customWidth="1"/>
    <col min="8" max="8" width="12.6328125" style="8" customWidth="1"/>
    <col min="9" max="9" width="6.6328125" style="8" customWidth="1"/>
    <col min="10" max="10" width="3.36328125" style="8" customWidth="1"/>
    <col min="11" max="11" width="2.90625" style="8" customWidth="1"/>
    <col min="12" max="12" width="0.453125" style="8" customWidth="1"/>
    <col min="13" max="13" width="19.08984375" style="8" customWidth="1"/>
    <col min="14" max="14" width="0.453125" style="8" customWidth="1"/>
    <col min="15" max="15" width="11.6328125" style="8" customWidth="1"/>
    <col min="16" max="16" width="11.6328125" style="310" customWidth="1"/>
    <col min="17" max="18" width="11.6328125" style="8" customWidth="1"/>
    <col min="19" max="16384" width="9" style="8"/>
  </cols>
  <sheetData>
    <row r="1" spans="1:24" ht="20.149999999999999" customHeight="1">
      <c r="A1" s="306" t="s">
        <v>111</v>
      </c>
      <c r="B1" s="30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07"/>
      <c r="Q1" s="7"/>
      <c r="R1" s="7"/>
    </row>
    <row r="2" spans="1:24" ht="20.149999999999999" customHeight="1">
      <c r="A2" s="308" t="s">
        <v>112</v>
      </c>
      <c r="B2" s="308"/>
      <c r="I2" s="309" t="s">
        <v>329</v>
      </c>
      <c r="K2" s="308" t="s">
        <v>113</v>
      </c>
      <c r="R2" s="309" t="s">
        <v>114</v>
      </c>
    </row>
    <row r="3" spans="1:24" ht="15" customHeight="1">
      <c r="A3" s="311"/>
      <c r="B3" s="312"/>
      <c r="C3" s="312"/>
      <c r="D3" s="312"/>
      <c r="E3" s="312"/>
      <c r="F3" s="19" t="s">
        <v>115</v>
      </c>
      <c r="G3" s="17"/>
      <c r="H3" s="19" t="s">
        <v>116</v>
      </c>
      <c r="I3" s="20"/>
      <c r="K3" s="311"/>
      <c r="L3" s="312"/>
      <c r="M3" s="312"/>
      <c r="N3" s="312"/>
      <c r="O3" s="313" t="s">
        <v>330</v>
      </c>
      <c r="P3" s="314" t="s">
        <v>331</v>
      </c>
      <c r="Q3" s="17"/>
      <c r="R3" s="315" t="s">
        <v>117</v>
      </c>
    </row>
    <row r="4" spans="1:24" ht="15" customHeight="1">
      <c r="A4" s="316" t="s">
        <v>118</v>
      </c>
      <c r="B4" s="317"/>
      <c r="C4" s="317"/>
      <c r="D4" s="317"/>
      <c r="E4" s="317"/>
      <c r="F4" s="316" t="s">
        <v>119</v>
      </c>
      <c r="G4" s="316" t="s">
        <v>120</v>
      </c>
      <c r="H4" s="316" t="s">
        <v>119</v>
      </c>
      <c r="I4" s="318" t="s">
        <v>120</v>
      </c>
      <c r="K4" s="319" t="s">
        <v>121</v>
      </c>
      <c r="L4" s="317"/>
      <c r="M4" s="320"/>
      <c r="N4" s="317"/>
      <c r="O4" s="316" t="s">
        <v>122</v>
      </c>
      <c r="P4" s="321" t="s">
        <v>123</v>
      </c>
      <c r="Q4" s="316" t="s">
        <v>124</v>
      </c>
      <c r="R4" s="318" t="s">
        <v>122</v>
      </c>
    </row>
    <row r="5" spans="1:24" ht="18" customHeight="1">
      <c r="A5" s="10" t="s">
        <v>125</v>
      </c>
      <c r="B5" s="12"/>
      <c r="C5" s="12"/>
      <c r="D5" s="12"/>
      <c r="E5" s="322"/>
      <c r="F5" s="323">
        <v>18672159</v>
      </c>
      <c r="G5" s="324">
        <v>99.2</v>
      </c>
      <c r="H5" s="323">
        <v>450958</v>
      </c>
      <c r="I5" s="325">
        <v>97.4</v>
      </c>
      <c r="K5" s="10" t="s">
        <v>126</v>
      </c>
      <c r="L5" s="12"/>
      <c r="M5" s="12"/>
      <c r="N5" s="322"/>
      <c r="O5" s="323">
        <v>24788873</v>
      </c>
      <c r="P5" s="323">
        <v>0</v>
      </c>
      <c r="Q5" s="326">
        <v>1007530</v>
      </c>
      <c r="R5" s="327">
        <v>23781343</v>
      </c>
    </row>
    <row r="6" spans="1:24" ht="18" customHeight="1">
      <c r="A6" s="328" t="s">
        <v>127</v>
      </c>
      <c r="B6" s="329"/>
      <c r="C6" s="12"/>
      <c r="D6" s="12"/>
      <c r="E6" s="322"/>
      <c r="F6" s="323">
        <v>148116</v>
      </c>
      <c r="G6" s="324">
        <v>0.8</v>
      </c>
      <c r="H6" s="323">
        <v>11952</v>
      </c>
      <c r="I6" s="325">
        <v>2.6</v>
      </c>
      <c r="J6" s="330"/>
      <c r="K6" s="10" t="s">
        <v>128</v>
      </c>
      <c r="L6" s="12"/>
      <c r="M6" s="12"/>
      <c r="N6" s="322"/>
      <c r="O6" s="323">
        <v>144572</v>
      </c>
      <c r="P6" s="323">
        <v>0</v>
      </c>
      <c r="Q6" s="326">
        <v>27516</v>
      </c>
      <c r="R6" s="331">
        <v>117056</v>
      </c>
    </row>
    <row r="7" spans="1:24" ht="18" customHeight="1">
      <c r="A7" s="332"/>
      <c r="B7" s="333"/>
      <c r="C7" s="329"/>
      <c r="D7" s="90" t="s">
        <v>130</v>
      </c>
      <c r="E7" s="322"/>
      <c r="F7" s="323">
        <v>78206</v>
      </c>
      <c r="G7" s="324">
        <v>0.4</v>
      </c>
      <c r="H7" s="323">
        <v>0</v>
      </c>
      <c r="I7" s="325">
        <v>0</v>
      </c>
      <c r="K7" s="10" t="s">
        <v>129</v>
      </c>
      <c r="L7" s="12"/>
      <c r="M7" s="12"/>
      <c r="N7" s="322"/>
      <c r="O7" s="323">
        <v>50419</v>
      </c>
      <c r="P7" s="323">
        <v>0</v>
      </c>
      <c r="Q7" s="326">
        <v>13023</v>
      </c>
      <c r="R7" s="331">
        <v>37396</v>
      </c>
    </row>
    <row r="8" spans="1:24" ht="18" customHeight="1">
      <c r="A8" s="328"/>
      <c r="B8" s="333"/>
      <c r="C8" s="334"/>
      <c r="D8" s="90" t="s">
        <v>132</v>
      </c>
      <c r="E8" s="322"/>
      <c r="F8" s="323">
        <v>69910</v>
      </c>
      <c r="G8" s="324">
        <v>0.4</v>
      </c>
      <c r="H8" s="323">
        <v>11952</v>
      </c>
      <c r="I8" s="325">
        <v>2.6</v>
      </c>
      <c r="K8" s="10" t="s">
        <v>131</v>
      </c>
      <c r="L8" s="12"/>
      <c r="M8" s="12"/>
      <c r="N8" s="322"/>
      <c r="O8" s="323">
        <v>8821467</v>
      </c>
      <c r="P8" s="323">
        <v>0</v>
      </c>
      <c r="Q8" s="326">
        <v>168234</v>
      </c>
      <c r="R8" s="331">
        <v>8653233</v>
      </c>
    </row>
    <row r="9" spans="1:24" ht="18" customHeight="1">
      <c r="A9" s="10"/>
      <c r="B9" s="5"/>
      <c r="C9" s="332"/>
      <c r="D9" s="335" t="s">
        <v>224</v>
      </c>
      <c r="E9" s="336"/>
      <c r="F9" s="337">
        <v>18820275</v>
      </c>
      <c r="G9" s="338">
        <v>100</v>
      </c>
      <c r="H9" s="337">
        <v>462910</v>
      </c>
      <c r="I9" s="338">
        <v>100</v>
      </c>
      <c r="K9" s="10" t="s">
        <v>133</v>
      </c>
      <c r="L9" s="12"/>
      <c r="M9" s="12"/>
      <c r="N9" s="322"/>
      <c r="O9" s="323">
        <v>2599202</v>
      </c>
      <c r="P9" s="323">
        <v>0</v>
      </c>
      <c r="Q9" s="326">
        <v>294732</v>
      </c>
      <c r="R9" s="331">
        <v>2304470</v>
      </c>
    </row>
    <row r="10" spans="1:24" ht="18" customHeight="1">
      <c r="A10" s="339"/>
      <c r="B10" s="339"/>
      <c r="C10" s="339"/>
      <c r="D10" s="339"/>
      <c r="E10" s="340"/>
      <c r="F10" s="341"/>
      <c r="G10" s="342"/>
      <c r="H10" s="341"/>
      <c r="I10" s="342"/>
      <c r="K10" s="10" t="s">
        <v>135</v>
      </c>
      <c r="L10" s="12"/>
      <c r="M10" s="12"/>
      <c r="N10" s="322"/>
      <c r="O10" s="323">
        <v>2049666</v>
      </c>
      <c r="P10" s="323">
        <v>0</v>
      </c>
      <c r="Q10" s="326">
        <v>164244</v>
      </c>
      <c r="R10" s="331">
        <v>1885422</v>
      </c>
    </row>
    <row r="11" spans="1:24" ht="18" customHeight="1">
      <c r="A11" s="339"/>
      <c r="B11" s="339"/>
      <c r="C11" s="339"/>
      <c r="D11" s="339"/>
      <c r="E11" s="340"/>
      <c r="F11" s="341"/>
      <c r="G11" s="342"/>
      <c r="H11" s="341"/>
      <c r="I11" s="342"/>
      <c r="K11" s="319" t="s">
        <v>134</v>
      </c>
      <c r="L11" s="343"/>
      <c r="M11" s="320"/>
      <c r="N11" s="320"/>
      <c r="O11" s="344">
        <v>38454199</v>
      </c>
      <c r="P11" s="344">
        <v>0</v>
      </c>
      <c r="Q11" s="344">
        <v>1675279</v>
      </c>
      <c r="R11" s="345">
        <v>36778920</v>
      </c>
    </row>
    <row r="12" spans="1:24" ht="18" customHeight="1">
      <c r="I12" s="330"/>
      <c r="R12" s="309"/>
    </row>
    <row r="13" spans="1:24" ht="18" customHeight="1">
      <c r="A13" s="308" t="s">
        <v>136</v>
      </c>
      <c r="B13" s="308"/>
      <c r="G13" s="309" t="str">
        <f>I2</f>
        <v>（令和6年9月30日現在）</v>
      </c>
      <c r="K13" s="308"/>
      <c r="L13" s="308"/>
      <c r="M13" s="308"/>
      <c r="N13" s="308"/>
      <c r="O13" s="267"/>
      <c r="P13" s="346"/>
      <c r="Q13" s="267"/>
      <c r="R13" s="347"/>
      <c r="S13" s="120"/>
      <c r="T13" s="120"/>
      <c r="U13" s="120"/>
      <c r="V13" s="120"/>
      <c r="W13" s="120"/>
      <c r="X13" s="348"/>
    </row>
    <row r="14" spans="1:24" ht="18" customHeight="1">
      <c r="A14" s="19" t="s">
        <v>137</v>
      </c>
      <c r="B14" s="17"/>
      <c r="C14" s="17"/>
      <c r="D14" s="17"/>
      <c r="E14" s="17"/>
      <c r="F14" s="19" t="s">
        <v>138</v>
      </c>
      <c r="G14" s="20"/>
      <c r="I14" s="349"/>
      <c r="K14" s="267"/>
      <c r="L14" s="267"/>
      <c r="M14" s="339"/>
      <c r="N14" s="267"/>
      <c r="O14" s="267"/>
      <c r="P14" s="346"/>
      <c r="Q14" s="267"/>
      <c r="R14" s="267"/>
    </row>
    <row r="15" spans="1:24" ht="18" customHeight="1">
      <c r="A15" s="328"/>
      <c r="B15" s="332" t="s">
        <v>125</v>
      </c>
      <c r="C15" s="12"/>
      <c r="D15" s="329"/>
      <c r="F15" s="350">
        <v>12546775085</v>
      </c>
      <c r="G15" s="351"/>
      <c r="H15" s="328"/>
      <c r="I15" s="349"/>
      <c r="N15" s="352"/>
      <c r="O15" s="341"/>
      <c r="P15" s="341"/>
      <c r="Q15" s="353"/>
      <c r="R15" s="341"/>
    </row>
    <row r="16" spans="1:24" ht="18" customHeight="1">
      <c r="A16" s="354"/>
      <c r="B16" s="354"/>
      <c r="C16" s="334"/>
      <c r="D16" s="90" t="s">
        <v>139</v>
      </c>
      <c r="E16" s="336"/>
      <c r="F16" s="355">
        <v>7047488563</v>
      </c>
      <c r="G16" s="356"/>
      <c r="I16" s="349"/>
      <c r="K16" s="339"/>
      <c r="L16" s="339"/>
      <c r="M16" s="339"/>
      <c r="N16" s="339"/>
      <c r="O16" s="341"/>
      <c r="P16" s="341"/>
      <c r="Q16" s="341"/>
      <c r="R16" s="341"/>
    </row>
    <row r="17" spans="1:18" ht="18" customHeight="1">
      <c r="A17" s="328"/>
      <c r="B17" s="328"/>
      <c r="C17" s="10"/>
      <c r="D17" s="90" t="s">
        <v>140</v>
      </c>
      <c r="E17" s="322"/>
      <c r="F17" s="355">
        <v>545427274</v>
      </c>
      <c r="G17" s="356"/>
      <c r="I17" s="349"/>
      <c r="M17" s="357"/>
      <c r="N17" s="352"/>
      <c r="O17" s="341"/>
      <c r="P17" s="341"/>
      <c r="Q17" s="341"/>
      <c r="R17" s="341"/>
    </row>
    <row r="18" spans="1:18" ht="18" customHeight="1">
      <c r="A18" s="354" t="s">
        <v>141</v>
      </c>
      <c r="B18" s="354"/>
      <c r="C18" s="10"/>
      <c r="D18" s="90" t="s">
        <v>142</v>
      </c>
      <c r="E18" s="322"/>
      <c r="F18" s="358">
        <v>4953859248</v>
      </c>
      <c r="G18" s="359"/>
      <c r="I18" s="349"/>
      <c r="K18" s="339"/>
      <c r="L18" s="339"/>
      <c r="M18" s="339"/>
      <c r="N18" s="339"/>
      <c r="O18" s="341"/>
      <c r="P18" s="341"/>
      <c r="Q18" s="341"/>
      <c r="R18" s="341"/>
    </row>
    <row r="19" spans="1:18" ht="18" customHeight="1">
      <c r="A19" s="354"/>
      <c r="B19" s="332" t="s">
        <v>127</v>
      </c>
      <c r="C19" s="12"/>
      <c r="D19" s="90"/>
      <c r="E19" s="322"/>
      <c r="F19" s="358">
        <v>2771541574</v>
      </c>
      <c r="G19" s="359"/>
      <c r="I19" s="349"/>
      <c r="K19" s="339"/>
      <c r="L19" s="360"/>
      <c r="M19" s="339"/>
      <c r="N19" s="339"/>
      <c r="O19" s="341"/>
      <c r="P19" s="341"/>
      <c r="Q19" s="341"/>
      <c r="R19" s="341"/>
    </row>
    <row r="20" spans="1:18" ht="18" customHeight="1">
      <c r="A20" s="354"/>
      <c r="B20" s="354"/>
      <c r="C20" s="10"/>
      <c r="D20" s="90" t="s">
        <v>143</v>
      </c>
      <c r="E20" s="322"/>
      <c r="F20" s="355">
        <v>1605706703</v>
      </c>
      <c r="G20" s="356"/>
      <c r="I20" s="349"/>
      <c r="K20" s="339"/>
      <c r="L20" s="339"/>
      <c r="M20" s="339"/>
      <c r="N20" s="339"/>
      <c r="O20" s="341"/>
      <c r="P20" s="341"/>
      <c r="Q20" s="341"/>
      <c r="R20" s="341"/>
    </row>
    <row r="21" spans="1:18" ht="18" customHeight="1">
      <c r="A21" s="354" t="s">
        <v>332</v>
      </c>
      <c r="B21" s="361"/>
      <c r="C21" s="10"/>
      <c r="D21" s="90" t="s">
        <v>144</v>
      </c>
      <c r="E21" s="322"/>
      <c r="F21" s="355">
        <v>1165834871</v>
      </c>
      <c r="G21" s="356"/>
      <c r="H21" s="120"/>
      <c r="I21" s="349"/>
    </row>
    <row r="22" spans="1:18" ht="18" customHeight="1">
      <c r="A22" s="361"/>
      <c r="B22" s="362"/>
      <c r="C22" s="12"/>
      <c r="D22" s="363" t="s">
        <v>145</v>
      </c>
      <c r="E22" s="322"/>
      <c r="F22" s="364">
        <v>15318316659</v>
      </c>
      <c r="G22" s="365"/>
      <c r="H22" s="120"/>
      <c r="I22" s="349"/>
    </row>
    <row r="23" spans="1:18" ht="18" customHeight="1">
      <c r="A23" s="366" t="s">
        <v>146</v>
      </c>
      <c r="B23" s="367"/>
      <c r="C23" s="367"/>
      <c r="D23" s="367"/>
      <c r="E23" s="368"/>
      <c r="F23" s="355">
        <v>6000000</v>
      </c>
      <c r="G23" s="356"/>
      <c r="I23" s="349"/>
    </row>
    <row r="24" spans="1:18" ht="18" customHeight="1">
      <c r="A24" s="366" t="s">
        <v>147</v>
      </c>
      <c r="B24" s="367"/>
      <c r="C24" s="367"/>
      <c r="D24" s="367"/>
      <c r="E24" s="368"/>
      <c r="F24" s="355">
        <v>0</v>
      </c>
      <c r="G24" s="356"/>
    </row>
    <row r="25" spans="1:18" ht="18" customHeight="1">
      <c r="A25" s="319" t="s">
        <v>134</v>
      </c>
      <c r="B25" s="320"/>
      <c r="C25" s="320"/>
      <c r="D25" s="320"/>
      <c r="E25" s="70"/>
      <c r="F25" s="369">
        <v>15324316659</v>
      </c>
      <c r="G25" s="370"/>
      <c r="H25" s="120"/>
    </row>
    <row r="26" spans="1:18" ht="18" customHeight="1"/>
    <row r="27" spans="1:18" ht="18" customHeight="1"/>
  </sheetData>
  <mergeCells count="11">
    <mergeCell ref="F21:G21"/>
    <mergeCell ref="F22:G22"/>
    <mergeCell ref="F23:G23"/>
    <mergeCell ref="F24:G24"/>
    <mergeCell ref="F25:G25"/>
    <mergeCell ref="F20:G20"/>
    <mergeCell ref="F15:G15"/>
    <mergeCell ref="F16:G16"/>
    <mergeCell ref="F17:G17"/>
    <mergeCell ref="F18:G18"/>
    <mergeCell ref="F19:G19"/>
  </mergeCells>
  <phoneticPr fontId="20"/>
  <pageMargins left="1.0236220472440944" right="0.78740157480314965" top="0.98425196850393704" bottom="0.98425196850393704" header="0.51181102362204722" footer="0.51181102362204722"/>
  <pageSetup paperSize="9" scale="91" fitToHeight="0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Y28"/>
  <sheetViews>
    <sheetView showGridLines="0" view="pageBreakPreview" zoomScaleNormal="100" zoomScaleSheetLayoutView="100" workbookViewId="0">
      <pane xSplit="12" ySplit="4" topLeftCell="M5" activePane="bottomRight" state="frozen"/>
      <selection activeCell="M15" sqref="M15"/>
      <selection pane="topRight" activeCell="M15" sqref="M15"/>
      <selection pane="bottomLeft" activeCell="M15" sqref="M15"/>
      <selection pane="bottomRight" activeCell="K5" sqref="K5"/>
    </sheetView>
  </sheetViews>
  <sheetFormatPr defaultColWidth="9" defaultRowHeight="18" customHeight="1"/>
  <cols>
    <col min="1" max="1" width="3.6328125" style="122" customWidth="1"/>
    <col min="2" max="2" width="1.6328125" style="126" customWidth="1"/>
    <col min="3" max="3" width="14.6328125" style="128" customWidth="1"/>
    <col min="4" max="4" width="1.6328125" style="126" customWidth="1"/>
    <col min="5" max="5" width="10.6328125" style="130" customWidth="1"/>
    <col min="6" max="6" width="0.6328125" style="126" customWidth="1"/>
    <col min="7" max="7" width="9.6328125" style="130" customWidth="1"/>
    <col min="8" max="8" width="0.6328125" style="126" customWidth="1"/>
    <col min="9" max="9" width="10.6328125" style="130" customWidth="1"/>
    <col min="10" max="10" width="0.6328125" style="126" customWidth="1"/>
    <col min="11" max="11" width="9.6328125" style="131" customWidth="1"/>
    <col min="12" max="12" width="0.6328125" style="126" customWidth="1"/>
    <col min="13" max="13" width="3.6328125" style="126" customWidth="1"/>
    <col min="14" max="14" width="3.6328125" style="122" customWidth="1"/>
    <col min="15" max="15" width="1.6328125" style="126" customWidth="1"/>
    <col min="16" max="16" width="14.6328125" style="128" customWidth="1"/>
    <col min="17" max="17" width="1.6328125" style="126" customWidth="1"/>
    <col min="18" max="18" width="10.6328125" style="130" customWidth="1"/>
    <col min="19" max="19" width="0.6328125" style="126" customWidth="1"/>
    <col min="20" max="20" width="9.6328125" style="130" customWidth="1"/>
    <col min="21" max="21" width="0.6328125" style="126" customWidth="1"/>
    <col min="22" max="22" width="10.6328125" style="130" customWidth="1"/>
    <col min="23" max="23" width="0.6328125" style="126" customWidth="1"/>
    <col min="24" max="24" width="9.6328125" style="131" customWidth="1"/>
    <col min="25" max="25" width="0.6328125" style="126" customWidth="1"/>
    <col min="26" max="16384" width="9" style="126"/>
  </cols>
  <sheetData>
    <row r="1" spans="1:25" ht="30" customHeight="1">
      <c r="A1" s="121" t="s">
        <v>334</v>
      </c>
      <c r="B1" s="122"/>
      <c r="C1" s="123"/>
      <c r="D1" s="122"/>
      <c r="E1" s="124"/>
      <c r="F1" s="122"/>
      <c r="G1" s="124"/>
      <c r="H1" s="122"/>
      <c r="I1" s="124"/>
      <c r="J1" s="122"/>
      <c r="K1" s="125"/>
      <c r="L1" s="122"/>
      <c r="M1" s="122"/>
      <c r="O1" s="122"/>
      <c r="P1" s="123"/>
      <c r="Q1" s="122"/>
      <c r="R1" s="124"/>
      <c r="S1" s="122"/>
      <c r="T1" s="124"/>
      <c r="U1" s="122"/>
      <c r="V1" s="124"/>
      <c r="W1" s="122"/>
      <c r="X1" s="125"/>
      <c r="Y1" s="122"/>
    </row>
    <row r="2" spans="1:25" ht="20.149999999999999" customHeight="1" thickBot="1">
      <c r="A2" s="123"/>
      <c r="B2" s="127" t="s">
        <v>148</v>
      </c>
      <c r="E2" s="129"/>
      <c r="N2" s="123"/>
      <c r="O2" s="127" t="s">
        <v>149</v>
      </c>
      <c r="R2" s="132"/>
    </row>
    <row r="3" spans="1:25" s="142" customFormat="1" ht="20.149999999999999" customHeight="1">
      <c r="A3" s="133"/>
      <c r="B3" s="134"/>
      <c r="C3" s="135" t="s">
        <v>150</v>
      </c>
      <c r="D3" s="136"/>
      <c r="E3" s="137" t="s">
        <v>151</v>
      </c>
      <c r="F3" s="138"/>
      <c r="G3" s="137" t="s">
        <v>152</v>
      </c>
      <c r="H3" s="138"/>
      <c r="I3" s="137" t="s">
        <v>151</v>
      </c>
      <c r="J3" s="138"/>
      <c r="K3" s="139" t="s">
        <v>120</v>
      </c>
      <c r="L3" s="140"/>
      <c r="N3" s="133"/>
      <c r="O3" s="134"/>
      <c r="P3" s="135" t="s">
        <v>150</v>
      </c>
      <c r="Q3" s="136"/>
      <c r="R3" s="137" t="s">
        <v>151</v>
      </c>
      <c r="S3" s="138"/>
      <c r="T3" s="137" t="s">
        <v>152</v>
      </c>
      <c r="U3" s="138"/>
      <c r="V3" s="137" t="s">
        <v>151</v>
      </c>
      <c r="W3" s="138"/>
      <c r="X3" s="139" t="s">
        <v>120</v>
      </c>
      <c r="Y3" s="141"/>
    </row>
    <row r="4" spans="1:25" s="142" customFormat="1" ht="20.149999999999999" customHeight="1">
      <c r="A4" s="143"/>
      <c r="B4" s="144"/>
      <c r="C4" s="145"/>
      <c r="D4" s="146"/>
      <c r="E4" s="147" t="s">
        <v>335</v>
      </c>
      <c r="F4" s="148"/>
      <c r="G4" s="147" t="s">
        <v>153</v>
      </c>
      <c r="H4" s="148"/>
      <c r="I4" s="147" t="s">
        <v>336</v>
      </c>
      <c r="J4" s="148"/>
      <c r="K4" s="149" t="s">
        <v>154</v>
      </c>
      <c r="L4" s="150"/>
      <c r="N4" s="143"/>
      <c r="O4" s="144"/>
      <c r="P4" s="145"/>
      <c r="Q4" s="146"/>
      <c r="R4" s="147" t="str">
        <f>E4</f>
        <v>（R6.3.31）</v>
      </c>
      <c r="S4" s="148"/>
      <c r="T4" s="147" t="s">
        <v>153</v>
      </c>
      <c r="U4" s="148"/>
      <c r="V4" s="147" t="str">
        <f>I4</f>
        <v>（R6.9.30）</v>
      </c>
      <c r="W4" s="148"/>
      <c r="X4" s="149" t="s">
        <v>154</v>
      </c>
      <c r="Y4" s="151"/>
    </row>
    <row r="5" spans="1:25" s="142" customFormat="1" ht="20.149999999999999" customHeight="1">
      <c r="A5" s="152" t="s">
        <v>155</v>
      </c>
      <c r="B5" s="153"/>
      <c r="C5" s="154" t="s">
        <v>156</v>
      </c>
      <c r="D5" s="155"/>
      <c r="E5" s="384">
        <v>10868</v>
      </c>
      <c r="F5" s="385"/>
      <c r="G5" s="384"/>
      <c r="H5" s="386"/>
      <c r="I5" s="384">
        <v>10868</v>
      </c>
      <c r="J5" s="386"/>
      <c r="K5" s="387">
        <v>6.9999999999999993E-2</v>
      </c>
      <c r="L5" s="158"/>
      <c r="N5" s="159" t="s">
        <v>155</v>
      </c>
      <c r="O5" s="160"/>
      <c r="P5" s="154" t="s">
        <v>156</v>
      </c>
      <c r="Q5" s="161"/>
      <c r="R5" s="156">
        <v>21493</v>
      </c>
      <c r="S5" s="162"/>
      <c r="T5" s="163"/>
      <c r="U5" s="162"/>
      <c r="V5" s="164">
        <v>21493</v>
      </c>
      <c r="W5" s="380"/>
      <c r="X5" s="157">
        <v>4.7699999999999996</v>
      </c>
      <c r="Y5" s="158"/>
    </row>
    <row r="6" spans="1:25" s="142" customFormat="1" ht="20.149999999999999" customHeight="1">
      <c r="A6" s="152" t="s">
        <v>157</v>
      </c>
      <c r="B6" s="153"/>
      <c r="C6" s="154" t="s">
        <v>158</v>
      </c>
      <c r="D6" s="155"/>
      <c r="E6" s="388">
        <v>8332</v>
      </c>
      <c r="F6" s="389"/>
      <c r="G6" s="390">
        <v>55</v>
      </c>
      <c r="H6" s="391"/>
      <c r="I6" s="388">
        <v>8387</v>
      </c>
      <c r="J6" s="391"/>
      <c r="K6" s="199">
        <v>0.04</v>
      </c>
      <c r="L6" s="167"/>
      <c r="N6" s="159" t="s">
        <v>157</v>
      </c>
      <c r="O6" s="160"/>
      <c r="P6" s="154" t="s">
        <v>158</v>
      </c>
      <c r="Q6" s="161"/>
      <c r="R6" s="165">
        <v>6327</v>
      </c>
      <c r="S6" s="168"/>
      <c r="T6" s="169"/>
      <c r="U6" s="168"/>
      <c r="V6" s="164">
        <v>6327</v>
      </c>
      <c r="W6" s="381"/>
      <c r="X6" s="166">
        <v>1.4</v>
      </c>
      <c r="Y6" s="167"/>
    </row>
    <row r="7" spans="1:25" s="142" customFormat="1" ht="20.149999999999999" customHeight="1">
      <c r="A7" s="152" t="s">
        <v>159</v>
      </c>
      <c r="B7" s="170"/>
      <c r="C7" s="171" t="s">
        <v>160</v>
      </c>
      <c r="D7" s="172"/>
      <c r="E7" s="392">
        <v>3458700</v>
      </c>
      <c r="F7" s="393"/>
      <c r="G7" s="394"/>
      <c r="H7" s="395"/>
      <c r="I7" s="392">
        <v>3458700</v>
      </c>
      <c r="J7" s="395"/>
      <c r="K7" s="196">
        <v>18.52</v>
      </c>
      <c r="L7" s="175"/>
      <c r="N7" s="159" t="s">
        <v>159</v>
      </c>
      <c r="O7" s="176"/>
      <c r="P7" s="171" t="s">
        <v>160</v>
      </c>
      <c r="Q7" s="177"/>
      <c r="R7" s="173">
        <v>9360</v>
      </c>
      <c r="S7" s="178"/>
      <c r="T7" s="179">
        <v>599</v>
      </c>
      <c r="U7" s="178"/>
      <c r="V7" s="180">
        <v>9959</v>
      </c>
      <c r="W7" s="382"/>
      <c r="X7" s="181">
        <v>2.21</v>
      </c>
      <c r="Y7" s="175"/>
    </row>
    <row r="8" spans="1:25" s="142" customFormat="1" ht="20.149999999999999" customHeight="1" thickBot="1">
      <c r="A8" s="182" t="s">
        <v>161</v>
      </c>
      <c r="B8" s="183"/>
      <c r="C8" s="184" t="s">
        <v>162</v>
      </c>
      <c r="D8" s="185"/>
      <c r="E8" s="396">
        <v>3477900</v>
      </c>
      <c r="F8" s="397"/>
      <c r="G8" s="398">
        <v>55</v>
      </c>
      <c r="H8" s="399"/>
      <c r="I8" s="396">
        <v>3477955</v>
      </c>
      <c r="J8" s="399"/>
      <c r="K8" s="400">
        <v>18.63</v>
      </c>
      <c r="L8" s="186"/>
      <c r="N8" s="187" t="s">
        <v>161</v>
      </c>
      <c r="O8" s="188"/>
      <c r="P8" s="184" t="s">
        <v>162</v>
      </c>
      <c r="Q8" s="189"/>
      <c r="R8" s="190">
        <v>37180</v>
      </c>
      <c r="S8" s="191"/>
      <c r="T8" s="192">
        <v>599</v>
      </c>
      <c r="U8" s="191"/>
      <c r="V8" s="190">
        <v>37779</v>
      </c>
      <c r="W8" s="383"/>
      <c r="X8" s="193">
        <v>8.379999999999999</v>
      </c>
      <c r="Y8" s="186"/>
    </row>
    <row r="9" spans="1:25" s="142" customFormat="1" ht="20.149999999999999" customHeight="1">
      <c r="A9" s="152" t="s">
        <v>155</v>
      </c>
      <c r="B9" s="153"/>
      <c r="C9" s="154" t="s">
        <v>163</v>
      </c>
      <c r="D9" s="155"/>
      <c r="E9" s="388">
        <v>480118</v>
      </c>
      <c r="F9" s="389"/>
      <c r="G9" s="401"/>
      <c r="H9" s="391"/>
      <c r="I9" s="384">
        <v>480118</v>
      </c>
      <c r="J9" s="391"/>
      <c r="K9" s="199">
        <v>2.57</v>
      </c>
      <c r="L9" s="167"/>
      <c r="N9" s="159" t="s">
        <v>155</v>
      </c>
      <c r="O9" s="160"/>
      <c r="P9" s="154" t="s">
        <v>163</v>
      </c>
      <c r="Q9" s="161"/>
      <c r="R9" s="165">
        <v>135315</v>
      </c>
      <c r="S9" s="168"/>
      <c r="T9" s="194">
        <v>-168</v>
      </c>
      <c r="U9" s="168"/>
      <c r="V9" s="164">
        <v>135147</v>
      </c>
      <c r="W9" s="381"/>
      <c r="X9" s="166">
        <v>29.97</v>
      </c>
      <c r="Y9" s="167"/>
    </row>
    <row r="10" spans="1:25" s="142" customFormat="1" ht="20.149999999999999" customHeight="1">
      <c r="A10" s="152" t="s">
        <v>164</v>
      </c>
      <c r="B10" s="153"/>
      <c r="C10" s="154" t="s">
        <v>165</v>
      </c>
      <c r="D10" s="155"/>
      <c r="E10" s="388">
        <v>174164</v>
      </c>
      <c r="F10" s="389"/>
      <c r="G10" s="402"/>
      <c r="H10" s="391"/>
      <c r="I10" s="388">
        <v>174164</v>
      </c>
      <c r="J10" s="391"/>
      <c r="K10" s="199">
        <v>0.93</v>
      </c>
      <c r="L10" s="167"/>
      <c r="N10" s="159" t="s">
        <v>164</v>
      </c>
      <c r="O10" s="160"/>
      <c r="P10" s="154" t="s">
        <v>165</v>
      </c>
      <c r="Q10" s="161"/>
      <c r="R10" s="165">
        <v>150008</v>
      </c>
      <c r="S10" s="168"/>
      <c r="T10" s="195"/>
      <c r="U10" s="168"/>
      <c r="V10" s="164">
        <v>150008</v>
      </c>
      <c r="W10" s="381"/>
      <c r="X10" s="166">
        <v>33.26</v>
      </c>
      <c r="Y10" s="167"/>
    </row>
    <row r="11" spans="1:25" s="142" customFormat="1" ht="20.149999999999999" customHeight="1">
      <c r="A11" s="152" t="s">
        <v>157</v>
      </c>
      <c r="B11" s="153"/>
      <c r="C11" s="154" t="s">
        <v>166</v>
      </c>
      <c r="D11" s="155"/>
      <c r="E11" s="388">
        <v>696662</v>
      </c>
      <c r="F11" s="389"/>
      <c r="G11" s="403">
        <v>4844</v>
      </c>
      <c r="H11" s="391"/>
      <c r="I11" s="388">
        <v>701506</v>
      </c>
      <c r="J11" s="391"/>
      <c r="K11" s="199">
        <v>3.76</v>
      </c>
      <c r="L11" s="167"/>
      <c r="N11" s="159" t="s">
        <v>157</v>
      </c>
      <c r="O11" s="160"/>
      <c r="P11" s="154" t="s">
        <v>166</v>
      </c>
      <c r="Q11" s="161"/>
      <c r="R11" s="165">
        <v>2479</v>
      </c>
      <c r="S11" s="168"/>
      <c r="T11" s="195"/>
      <c r="U11" s="168"/>
      <c r="V11" s="164">
        <v>2479</v>
      </c>
      <c r="W11" s="381"/>
      <c r="X11" s="166">
        <v>0.55000000000000004</v>
      </c>
      <c r="Y11" s="167"/>
    </row>
    <row r="12" spans="1:25" s="142" customFormat="1" ht="20.149999999999999" customHeight="1">
      <c r="A12" s="152" t="s">
        <v>159</v>
      </c>
      <c r="B12" s="170"/>
      <c r="C12" s="171" t="s">
        <v>160</v>
      </c>
      <c r="D12" s="172"/>
      <c r="E12" s="392">
        <v>2242710</v>
      </c>
      <c r="F12" s="393"/>
      <c r="G12" s="404">
        <v>1614</v>
      </c>
      <c r="H12" s="395"/>
      <c r="I12" s="392">
        <v>2244324</v>
      </c>
      <c r="J12" s="395"/>
      <c r="K12" s="196">
        <v>12.02</v>
      </c>
      <c r="L12" s="175"/>
      <c r="N12" s="159" t="s">
        <v>159</v>
      </c>
      <c r="O12" s="176"/>
      <c r="P12" s="171" t="s">
        <v>160</v>
      </c>
      <c r="Q12" s="177"/>
      <c r="R12" s="173">
        <v>102708</v>
      </c>
      <c r="S12" s="178"/>
      <c r="T12" s="197">
        <v>314</v>
      </c>
      <c r="U12" s="178"/>
      <c r="V12" s="180">
        <v>103022</v>
      </c>
      <c r="W12" s="382"/>
      <c r="X12" s="174">
        <v>22.85</v>
      </c>
      <c r="Y12" s="175"/>
    </row>
    <row r="13" spans="1:25" s="142" customFormat="1" ht="20.149999999999999" customHeight="1" thickBot="1">
      <c r="A13" s="182" t="s">
        <v>161</v>
      </c>
      <c r="B13" s="183"/>
      <c r="C13" s="184" t="s">
        <v>162</v>
      </c>
      <c r="D13" s="185"/>
      <c r="E13" s="396">
        <v>3593654</v>
      </c>
      <c r="F13" s="397"/>
      <c r="G13" s="405">
        <v>6458</v>
      </c>
      <c r="H13" s="399"/>
      <c r="I13" s="396">
        <v>3600112</v>
      </c>
      <c r="J13" s="399"/>
      <c r="K13" s="400">
        <v>19.28</v>
      </c>
      <c r="L13" s="186"/>
      <c r="N13" s="187" t="s">
        <v>161</v>
      </c>
      <c r="O13" s="188"/>
      <c r="P13" s="184" t="s">
        <v>162</v>
      </c>
      <c r="Q13" s="189"/>
      <c r="R13" s="190">
        <v>390510</v>
      </c>
      <c r="S13" s="191"/>
      <c r="T13" s="198">
        <v>146</v>
      </c>
      <c r="U13" s="191"/>
      <c r="V13" s="190">
        <v>390656</v>
      </c>
      <c r="W13" s="383"/>
      <c r="X13" s="193">
        <v>86.63</v>
      </c>
      <c r="Y13" s="186"/>
    </row>
    <row r="14" spans="1:25" s="142" customFormat="1" ht="20.149999999999999" customHeight="1">
      <c r="A14" s="152"/>
      <c r="B14" s="153"/>
      <c r="C14" s="154" t="s">
        <v>167</v>
      </c>
      <c r="D14" s="155"/>
      <c r="E14" s="388">
        <v>408415</v>
      </c>
      <c r="F14" s="389"/>
      <c r="G14" s="406"/>
      <c r="H14" s="391"/>
      <c r="I14" s="388">
        <v>408415</v>
      </c>
      <c r="J14" s="391"/>
      <c r="K14" s="199">
        <v>2.1869999999999998</v>
      </c>
      <c r="L14" s="167"/>
      <c r="N14" s="159"/>
      <c r="O14" s="160"/>
      <c r="P14" s="154" t="s">
        <v>168</v>
      </c>
      <c r="Q14" s="161"/>
      <c r="R14" s="165">
        <v>22523</v>
      </c>
      <c r="S14" s="168"/>
      <c r="T14" s="194"/>
      <c r="U14" s="168"/>
      <c r="V14" s="164">
        <v>22523</v>
      </c>
      <c r="W14" s="381"/>
      <c r="X14" s="166">
        <v>4.99</v>
      </c>
      <c r="Y14" s="167"/>
    </row>
    <row r="15" spans="1:25" s="142" customFormat="1" ht="20.149999999999999" customHeight="1">
      <c r="A15" s="152"/>
      <c r="B15" s="153"/>
      <c r="C15" s="154" t="s">
        <v>169</v>
      </c>
      <c r="D15" s="155"/>
      <c r="E15" s="388">
        <v>10920977</v>
      </c>
      <c r="F15" s="389"/>
      <c r="G15" s="406"/>
      <c r="H15" s="391"/>
      <c r="I15" s="388">
        <v>10920977</v>
      </c>
      <c r="J15" s="391"/>
      <c r="K15" s="199">
        <v>58.488</v>
      </c>
      <c r="L15" s="167"/>
      <c r="N15" s="159"/>
      <c r="O15" s="160"/>
      <c r="P15" s="154"/>
      <c r="Q15" s="161"/>
      <c r="R15" s="165"/>
      <c r="S15" s="168"/>
      <c r="T15" s="164"/>
      <c r="U15" s="168"/>
      <c r="V15" s="164"/>
      <c r="W15" s="381"/>
      <c r="X15" s="166"/>
      <c r="Y15" s="167"/>
    </row>
    <row r="16" spans="1:25" s="142" customFormat="1" ht="20.149999999999999" customHeight="1">
      <c r="A16" s="152" t="s">
        <v>170</v>
      </c>
      <c r="B16" s="153"/>
      <c r="C16" s="154" t="s">
        <v>171</v>
      </c>
      <c r="D16" s="155"/>
      <c r="E16" s="388">
        <v>83497</v>
      </c>
      <c r="F16" s="389">
        <v>7865832661</v>
      </c>
      <c r="G16" s="406">
        <v>2956</v>
      </c>
      <c r="H16" s="391"/>
      <c r="I16" s="388">
        <v>86453</v>
      </c>
      <c r="J16" s="391"/>
      <c r="K16" s="199">
        <v>0.46300000000000002</v>
      </c>
      <c r="L16" s="167"/>
      <c r="N16" s="159" t="s">
        <v>170</v>
      </c>
      <c r="O16" s="160"/>
      <c r="P16" s="154"/>
      <c r="Q16" s="161"/>
      <c r="R16" s="165"/>
      <c r="S16" s="168"/>
      <c r="T16" s="195"/>
      <c r="U16" s="168"/>
      <c r="V16" s="164"/>
      <c r="W16" s="381"/>
      <c r="X16" s="166"/>
      <c r="Y16" s="167"/>
    </row>
    <row r="17" spans="1:25" s="142" customFormat="1" ht="20.149999999999999" customHeight="1">
      <c r="A17" s="152" t="s">
        <v>172</v>
      </c>
      <c r="B17" s="153"/>
      <c r="C17" s="154" t="s">
        <v>173</v>
      </c>
      <c r="D17" s="155"/>
      <c r="E17" s="388">
        <v>903</v>
      </c>
      <c r="F17" s="389">
        <v>419147086</v>
      </c>
      <c r="G17" s="406"/>
      <c r="H17" s="391"/>
      <c r="I17" s="388">
        <v>903</v>
      </c>
      <c r="J17" s="391"/>
      <c r="K17" s="199">
        <v>5.0000000000000001E-3</v>
      </c>
      <c r="L17" s="167"/>
      <c r="N17" s="159" t="s">
        <v>172</v>
      </c>
      <c r="O17" s="160"/>
      <c r="P17" s="154"/>
      <c r="Q17" s="161"/>
      <c r="R17" s="165"/>
      <c r="S17" s="168"/>
      <c r="T17" s="164"/>
      <c r="U17" s="168"/>
      <c r="V17" s="164"/>
      <c r="W17" s="381"/>
      <c r="X17" s="200"/>
      <c r="Y17" s="167"/>
    </row>
    <row r="18" spans="1:25" s="142" customFormat="1" ht="20.149999999999999" customHeight="1">
      <c r="A18" s="152" t="s">
        <v>159</v>
      </c>
      <c r="B18" s="153"/>
      <c r="C18" s="154" t="s">
        <v>174</v>
      </c>
      <c r="D18" s="155"/>
      <c r="E18" s="388">
        <v>101407</v>
      </c>
      <c r="F18" s="389"/>
      <c r="G18" s="406"/>
      <c r="H18" s="391"/>
      <c r="I18" s="388">
        <v>101407</v>
      </c>
      <c r="J18" s="391"/>
      <c r="K18" s="199">
        <v>0.54300000000000004</v>
      </c>
      <c r="L18" s="167"/>
      <c r="N18" s="159" t="s">
        <v>159</v>
      </c>
      <c r="O18" s="160"/>
      <c r="P18" s="154"/>
      <c r="Q18" s="161"/>
      <c r="R18" s="165"/>
      <c r="S18" s="168"/>
      <c r="T18" s="164"/>
      <c r="U18" s="168"/>
      <c r="V18" s="164"/>
      <c r="W18" s="381"/>
      <c r="X18" s="200"/>
      <c r="Y18" s="167"/>
    </row>
    <row r="19" spans="1:25" s="142" customFormat="1" ht="20.149999999999999" customHeight="1">
      <c r="A19" s="152" t="s">
        <v>161</v>
      </c>
      <c r="B19" s="153"/>
      <c r="C19" s="154" t="s">
        <v>175</v>
      </c>
      <c r="D19" s="155"/>
      <c r="E19" s="388">
        <v>23751</v>
      </c>
      <c r="F19" s="389"/>
      <c r="G19" s="406"/>
      <c r="H19" s="391"/>
      <c r="I19" s="388">
        <v>23751</v>
      </c>
      <c r="J19" s="391"/>
      <c r="K19" s="199">
        <v>0.127</v>
      </c>
      <c r="L19" s="167"/>
      <c r="N19" s="159" t="s">
        <v>161</v>
      </c>
      <c r="O19" s="160"/>
      <c r="P19" s="154"/>
      <c r="Q19" s="161"/>
      <c r="R19" s="165"/>
      <c r="S19" s="168"/>
      <c r="T19" s="164"/>
      <c r="U19" s="168"/>
      <c r="V19" s="164"/>
      <c r="W19" s="381"/>
      <c r="X19" s="200"/>
      <c r="Y19" s="167"/>
    </row>
    <row r="20" spans="1:25" s="142" customFormat="1" ht="20.149999999999999" customHeight="1">
      <c r="A20" s="152"/>
      <c r="B20" s="170"/>
      <c r="C20" s="171" t="s">
        <v>160</v>
      </c>
      <c r="D20" s="172"/>
      <c r="E20" s="392">
        <v>59475</v>
      </c>
      <c r="F20" s="393"/>
      <c r="G20" s="407">
        <v>-7289</v>
      </c>
      <c r="H20" s="395"/>
      <c r="I20" s="392">
        <v>52186</v>
      </c>
      <c r="J20" s="395"/>
      <c r="K20" s="408">
        <v>0.27900000000000003</v>
      </c>
      <c r="L20" s="175"/>
      <c r="N20" s="159"/>
      <c r="O20" s="176"/>
      <c r="P20" s="171"/>
      <c r="Q20" s="177"/>
      <c r="R20" s="173"/>
      <c r="S20" s="178"/>
      <c r="T20" s="201"/>
      <c r="U20" s="178"/>
      <c r="V20" s="201"/>
      <c r="W20" s="382"/>
      <c r="X20" s="202"/>
      <c r="Y20" s="175"/>
    </row>
    <row r="21" spans="1:25" s="142" customFormat="1" ht="20.149999999999999" customHeight="1" thickBot="1">
      <c r="A21" s="182"/>
      <c r="B21" s="188"/>
      <c r="C21" s="184" t="s">
        <v>162</v>
      </c>
      <c r="D21" s="189"/>
      <c r="E21" s="396">
        <v>11598425</v>
      </c>
      <c r="F21" s="397"/>
      <c r="G21" s="409">
        <v>-4333</v>
      </c>
      <c r="H21" s="399"/>
      <c r="I21" s="396">
        <v>11594092</v>
      </c>
      <c r="J21" s="399"/>
      <c r="K21" s="410">
        <v>62.092000000000006</v>
      </c>
      <c r="L21" s="186"/>
      <c r="N21" s="187"/>
      <c r="O21" s="188"/>
      <c r="P21" s="184" t="s">
        <v>162</v>
      </c>
      <c r="Q21" s="189"/>
      <c r="R21" s="203">
        <v>22523</v>
      </c>
      <c r="S21" s="191"/>
      <c r="T21" s="192">
        <v>0</v>
      </c>
      <c r="U21" s="191"/>
      <c r="V21" s="203">
        <v>22523</v>
      </c>
      <c r="W21" s="383"/>
      <c r="X21" s="193">
        <v>4.99</v>
      </c>
      <c r="Y21" s="186"/>
    </row>
    <row r="22" spans="1:25" s="142" customFormat="1" ht="25" customHeight="1" thickBot="1">
      <c r="A22" s="204" t="s">
        <v>176</v>
      </c>
      <c r="B22" s="205"/>
      <c r="C22" s="205"/>
      <c r="D22" s="206"/>
      <c r="E22" s="396">
        <v>18669979</v>
      </c>
      <c r="F22" s="397"/>
      <c r="G22" s="405">
        <v>2180</v>
      </c>
      <c r="H22" s="399"/>
      <c r="I22" s="396">
        <v>18672159</v>
      </c>
      <c r="J22" s="399"/>
      <c r="K22" s="411">
        <v>100.00200000000001</v>
      </c>
      <c r="L22" s="210"/>
      <c r="N22" s="204" t="s">
        <v>176</v>
      </c>
      <c r="O22" s="205"/>
      <c r="P22" s="205"/>
      <c r="Q22" s="206"/>
      <c r="R22" s="207">
        <v>450213</v>
      </c>
      <c r="S22" s="211"/>
      <c r="T22" s="208">
        <v>745</v>
      </c>
      <c r="U22" s="211"/>
      <c r="V22" s="207">
        <v>450958</v>
      </c>
      <c r="W22" s="212"/>
      <c r="X22" s="209">
        <v>99.999999999999986</v>
      </c>
      <c r="Y22" s="210"/>
    </row>
    <row r="25" spans="1:25" ht="18" customHeight="1">
      <c r="F25" s="126">
        <v>22327873490</v>
      </c>
    </row>
    <row r="28" spans="1:25" ht="18" customHeight="1">
      <c r="F28" s="126">
        <f>SUM(F25:G27)</f>
        <v>22327873490</v>
      </c>
    </row>
  </sheetData>
  <phoneticPr fontId="20"/>
  <printOptions gridLinesSet="0"/>
  <pageMargins left="1.0236220472440944" right="0.78740157480314965" top="0.98425196850393704" bottom="0.98425196850393704" header="0.51181102362204722" footer="0.51181102362204722"/>
  <pageSetup paperSize="9" scale="97" orientation="landscape" blackAndWhite="1" horizontalDpi="300" verticalDpi="300" r:id="rId1"/>
  <headerFooter alignWithMargins="0"/>
  <colBreaks count="1" manualBreakCount="1">
    <brk id="2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</sheetPr>
  <dimension ref="A1:AD28"/>
  <sheetViews>
    <sheetView showGridLines="0" view="pageBreakPreview" zoomScaleNormal="100" zoomScaleSheetLayoutView="100" workbookViewId="0">
      <selection activeCell="H10" sqref="H10"/>
    </sheetView>
  </sheetViews>
  <sheetFormatPr defaultColWidth="9" defaultRowHeight="20.149999999999999" customHeight="1"/>
  <cols>
    <col min="1" max="1" width="1.6328125" style="217" customWidth="1"/>
    <col min="2" max="2" width="28.6328125" style="218" customWidth="1"/>
    <col min="3" max="3" width="1.6328125" style="217" customWidth="1"/>
    <col min="4" max="4" width="12.6328125" style="130" customWidth="1"/>
    <col min="5" max="5" width="0.6328125" style="217" customWidth="1"/>
    <col min="6" max="6" width="9.6328125" style="130" customWidth="1"/>
    <col min="7" max="7" width="0.6328125" style="217" customWidth="1"/>
    <col min="8" max="8" width="12.6328125" style="130" customWidth="1"/>
    <col min="9" max="9" width="0.6328125" style="217" customWidth="1"/>
    <col min="10" max="10" width="9.6328125" style="220" customWidth="1"/>
    <col min="11" max="11" width="0.6328125" style="217" customWidth="1"/>
    <col min="12" max="12" width="12.6328125" style="130" customWidth="1"/>
    <col min="13" max="13" width="0.6328125" style="217" customWidth="1"/>
    <col min="14" max="14" width="9.6328125" style="130" customWidth="1"/>
    <col min="15" max="15" width="0.6328125" style="217" customWidth="1"/>
    <col min="16" max="16" width="12.6328125" style="130" customWidth="1"/>
    <col min="17" max="17" width="0.6328125" style="217" customWidth="1"/>
    <col min="18" max="18" width="9.6328125" style="220" customWidth="1"/>
    <col min="19" max="19" width="0.6328125" style="217" customWidth="1"/>
    <col min="20" max="21" width="9" style="217"/>
    <col min="22" max="22" width="17.26953125" style="217" customWidth="1"/>
    <col min="23" max="23" width="8.7265625" style="217" bestFit="1" customWidth="1"/>
    <col min="24" max="16384" width="9" style="217"/>
  </cols>
  <sheetData>
    <row r="1" spans="1:30" ht="40" customHeight="1">
      <c r="A1" s="213" t="s">
        <v>333</v>
      </c>
      <c r="B1" s="214"/>
      <c r="C1" s="215"/>
      <c r="D1" s="124"/>
      <c r="E1" s="215"/>
      <c r="F1" s="124"/>
      <c r="G1" s="215"/>
      <c r="H1" s="124"/>
      <c r="I1" s="215"/>
      <c r="J1" s="216"/>
      <c r="K1" s="215"/>
      <c r="L1" s="124"/>
      <c r="M1" s="215"/>
      <c r="N1" s="124"/>
      <c r="O1" s="215"/>
      <c r="P1" s="124"/>
      <c r="Q1" s="215"/>
      <c r="R1" s="216"/>
      <c r="S1" s="215"/>
    </row>
    <row r="2" spans="1:30" ht="20.149999999999999" customHeight="1">
      <c r="D2" s="219" t="s">
        <v>148</v>
      </c>
      <c r="L2" s="219" t="s">
        <v>149</v>
      </c>
    </row>
    <row r="3" spans="1:30" ht="20.149999999999999" customHeight="1">
      <c r="A3" s="221"/>
      <c r="B3" s="222" t="s">
        <v>177</v>
      </c>
      <c r="C3" s="223"/>
      <c r="D3" s="224" t="s">
        <v>151</v>
      </c>
      <c r="E3" s="225"/>
      <c r="F3" s="226" t="s">
        <v>152</v>
      </c>
      <c r="G3" s="225"/>
      <c r="H3" s="226" t="s">
        <v>151</v>
      </c>
      <c r="I3" s="225"/>
      <c r="J3" s="227" t="s">
        <v>120</v>
      </c>
      <c r="K3" s="228"/>
      <c r="L3" s="224" t="s">
        <v>151</v>
      </c>
      <c r="M3" s="225"/>
      <c r="N3" s="226" t="s">
        <v>152</v>
      </c>
      <c r="O3" s="225"/>
      <c r="P3" s="226" t="s">
        <v>151</v>
      </c>
      <c r="Q3" s="225"/>
      <c r="R3" s="227" t="s">
        <v>120</v>
      </c>
      <c r="S3" s="229"/>
    </row>
    <row r="4" spans="1:30" ht="20.149999999999999" customHeight="1">
      <c r="A4" s="230"/>
      <c r="B4" s="231"/>
      <c r="C4" s="232"/>
      <c r="D4" s="233" t="str">
        <f>'[4]土地建物（R6上一般)'!E4</f>
        <v>（R6.3.31）</v>
      </c>
      <c r="E4" s="234"/>
      <c r="F4" s="235" t="s">
        <v>153</v>
      </c>
      <c r="G4" s="234"/>
      <c r="H4" s="235" t="str">
        <f>'[4]土地建物（R6上一般)'!I4</f>
        <v>（R6.9.30）</v>
      </c>
      <c r="I4" s="236"/>
      <c r="J4" s="237" t="s">
        <v>154</v>
      </c>
      <c r="K4" s="238"/>
      <c r="L4" s="235" t="str">
        <f>D4</f>
        <v>（R6.3.31）</v>
      </c>
      <c r="M4" s="234"/>
      <c r="N4" s="235" t="s">
        <v>153</v>
      </c>
      <c r="O4" s="234"/>
      <c r="P4" s="235" t="str">
        <f>H4</f>
        <v>（R6.9.30）</v>
      </c>
      <c r="Q4" s="236"/>
      <c r="R4" s="237" t="s">
        <v>154</v>
      </c>
      <c r="S4" s="239"/>
    </row>
    <row r="5" spans="1:30" ht="35.15" customHeight="1">
      <c r="A5" s="240"/>
      <c r="B5" s="241" t="s">
        <v>39</v>
      </c>
      <c r="C5" s="242"/>
      <c r="D5" s="243">
        <v>78206</v>
      </c>
      <c r="E5" s="371"/>
      <c r="F5" s="169"/>
      <c r="G5" s="372"/>
      <c r="H5" s="164">
        <v>78206</v>
      </c>
      <c r="I5" s="373"/>
      <c r="J5" s="374">
        <v>52.8</v>
      </c>
      <c r="K5" s="375"/>
      <c r="L5" s="243">
        <v>0</v>
      </c>
      <c r="M5" s="376"/>
      <c r="N5" s="169"/>
      <c r="O5" s="372"/>
      <c r="P5" s="164">
        <v>0</v>
      </c>
      <c r="Q5" s="373"/>
      <c r="R5" s="374">
        <v>0</v>
      </c>
      <c r="S5" s="244"/>
      <c r="T5" s="245"/>
    </row>
    <row r="6" spans="1:30" ht="35.15" customHeight="1">
      <c r="A6" s="240"/>
      <c r="B6" s="241" t="s">
        <v>178</v>
      </c>
      <c r="C6" s="242"/>
      <c r="D6" s="243">
        <v>69910</v>
      </c>
      <c r="E6" s="371"/>
      <c r="F6" s="169"/>
      <c r="G6" s="372"/>
      <c r="H6" s="164">
        <v>69910</v>
      </c>
      <c r="I6" s="373"/>
      <c r="J6" s="374">
        <v>47.2</v>
      </c>
      <c r="K6" s="375"/>
      <c r="L6" s="243">
        <v>11952</v>
      </c>
      <c r="M6" s="376"/>
      <c r="N6" s="169"/>
      <c r="O6" s="372"/>
      <c r="P6" s="164">
        <v>11952</v>
      </c>
      <c r="Q6" s="373"/>
      <c r="R6" s="374">
        <v>100</v>
      </c>
      <c r="S6" s="244"/>
      <c r="T6" s="245"/>
    </row>
    <row r="7" spans="1:30" ht="35.15" customHeight="1">
      <c r="A7" s="246"/>
      <c r="B7" s="231" t="s">
        <v>179</v>
      </c>
      <c r="C7" s="247"/>
      <c r="D7" s="248">
        <v>148116</v>
      </c>
      <c r="E7" s="249"/>
      <c r="F7" s="250">
        <v>0</v>
      </c>
      <c r="G7" s="249"/>
      <c r="H7" s="251">
        <v>148116</v>
      </c>
      <c r="I7" s="252"/>
      <c r="J7" s="253">
        <v>100</v>
      </c>
      <c r="K7" s="254"/>
      <c r="L7" s="255">
        <v>11952</v>
      </c>
      <c r="M7" s="256"/>
      <c r="N7" s="250">
        <v>0</v>
      </c>
      <c r="O7" s="249"/>
      <c r="P7" s="251">
        <v>11952</v>
      </c>
      <c r="Q7" s="252"/>
      <c r="R7" s="253">
        <v>100</v>
      </c>
      <c r="S7" s="257"/>
    </row>
    <row r="8" spans="1:30" ht="20.149999999999999" customHeight="1">
      <c r="D8" s="258"/>
      <c r="F8" s="259"/>
      <c r="H8" s="258"/>
      <c r="L8" s="258"/>
      <c r="N8" s="259"/>
      <c r="P8" s="258"/>
      <c r="V8" s="377"/>
      <c r="W8" s="377"/>
      <c r="X8" s="377"/>
      <c r="Y8" s="377"/>
    </row>
    <row r="9" spans="1:30" ht="12">
      <c r="D9" s="258"/>
      <c r="F9" s="258"/>
      <c r="H9" s="258"/>
      <c r="L9" s="258"/>
      <c r="N9" s="258"/>
      <c r="P9" s="258"/>
      <c r="V9" s="378"/>
      <c r="W9" s="379"/>
      <c r="X9" s="379"/>
      <c r="Y9" s="260"/>
      <c r="Z9" s="260"/>
      <c r="AA9" s="260"/>
      <c r="AB9" s="260"/>
      <c r="AC9" s="260"/>
    </row>
    <row r="10" spans="1:30" ht="20.149999999999999" customHeight="1">
      <c r="D10" s="258"/>
      <c r="F10" s="259"/>
      <c r="H10" s="258"/>
      <c r="L10" s="258"/>
      <c r="N10" s="259"/>
      <c r="P10" s="258"/>
      <c r="W10" s="261"/>
      <c r="X10" s="261"/>
      <c r="Y10" s="261"/>
      <c r="Z10" s="261"/>
      <c r="AA10" s="261"/>
      <c r="AB10" s="261"/>
      <c r="AC10" s="261"/>
      <c r="AD10" s="261"/>
    </row>
    <row r="11" spans="1:30" ht="20.149999999999999" customHeight="1">
      <c r="D11" s="258"/>
      <c r="F11" s="259"/>
      <c r="H11" s="258"/>
      <c r="L11" s="258"/>
      <c r="N11" s="259"/>
      <c r="P11" s="258"/>
      <c r="W11" s="261"/>
      <c r="X11" s="261"/>
      <c r="Y11" s="261"/>
      <c r="Z11" s="261"/>
      <c r="AA11" s="261"/>
      <c r="AB11" s="261"/>
      <c r="AC11" s="261"/>
      <c r="AD11" s="261"/>
    </row>
    <row r="12" spans="1:30" ht="20.149999999999999" customHeight="1">
      <c r="D12" s="258"/>
      <c r="F12" s="258"/>
      <c r="H12" s="258"/>
      <c r="L12" s="258"/>
      <c r="N12" s="258"/>
      <c r="P12" s="258"/>
      <c r="W12" s="261"/>
      <c r="X12" s="261"/>
      <c r="Y12" s="261"/>
      <c r="Z12" s="261"/>
      <c r="AA12" s="261"/>
      <c r="AB12" s="261"/>
      <c r="AC12" s="261"/>
      <c r="AD12" s="261"/>
    </row>
    <row r="13" spans="1:30" ht="20.149999999999999" customHeight="1">
      <c r="D13" s="258"/>
      <c r="F13" s="258"/>
      <c r="H13" s="258"/>
      <c r="L13" s="258"/>
      <c r="N13" s="258"/>
      <c r="P13" s="258"/>
      <c r="W13" s="261"/>
      <c r="X13" s="261"/>
      <c r="Y13" s="261"/>
      <c r="Z13" s="261"/>
      <c r="AA13" s="261"/>
      <c r="AB13" s="261"/>
      <c r="AC13" s="261"/>
      <c r="AD13" s="261"/>
    </row>
    <row r="14" spans="1:30" ht="20.149999999999999" customHeight="1">
      <c r="D14" s="258"/>
      <c r="F14" s="258"/>
      <c r="H14" s="258"/>
      <c r="L14" s="258"/>
      <c r="N14" s="258"/>
      <c r="P14" s="258"/>
      <c r="W14" s="261"/>
      <c r="X14" s="261"/>
      <c r="Y14" s="261"/>
      <c r="Z14" s="261"/>
      <c r="AA14" s="261"/>
      <c r="AB14" s="261"/>
      <c r="AC14" s="261"/>
      <c r="AD14" s="261"/>
    </row>
    <row r="15" spans="1:30" ht="20.149999999999999" customHeight="1">
      <c r="D15" s="258"/>
      <c r="F15" s="259"/>
      <c r="H15" s="258"/>
      <c r="L15" s="258"/>
      <c r="N15" s="259"/>
      <c r="P15" s="258"/>
      <c r="W15" s="261"/>
      <c r="X15" s="261"/>
      <c r="Y15" s="261"/>
      <c r="Z15" s="261"/>
      <c r="AA15" s="261"/>
      <c r="AB15" s="261"/>
      <c r="AC15" s="261"/>
      <c r="AD15" s="261"/>
    </row>
    <row r="16" spans="1:30" ht="20.149999999999999" customHeight="1">
      <c r="D16" s="258"/>
      <c r="F16" s="259"/>
      <c r="H16" s="258"/>
      <c r="L16" s="258"/>
      <c r="N16" s="259"/>
      <c r="P16" s="258"/>
    </row>
    <row r="17" spans="4:16" ht="20.149999999999999" customHeight="1">
      <c r="D17" s="258"/>
      <c r="F17" s="258"/>
      <c r="H17" s="258"/>
      <c r="L17" s="258"/>
      <c r="N17" s="258"/>
      <c r="P17" s="258"/>
    </row>
    <row r="28" spans="4:16" ht="18" customHeight="1"/>
  </sheetData>
  <mergeCells count="2">
    <mergeCell ref="V8:V9"/>
    <mergeCell ref="W8:Y8"/>
  </mergeCells>
  <phoneticPr fontId="20"/>
  <printOptions gridLinesSet="0"/>
  <pageMargins left="1.0236220472440944" right="0.78740157480314965" top="0.98425196850393704" bottom="0.98425196850393704" header="0.51181102362204722" footer="0.51181102362204722"/>
  <pageSetup paperSize="9" orientation="landscape" blackAndWhite="1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一般歳入歳出決算</vt:lpstr>
      <vt:lpstr>特会歳入歳出決算</vt:lpstr>
      <vt:lpstr>一般歳入歳出予算（06上）</vt:lpstr>
      <vt:lpstr>特会歳入歳出予算（06上）</vt:lpstr>
      <vt:lpstr>入湯税の使途状況</vt:lpstr>
      <vt:lpstr>都市計画税の使途状況</vt:lpstr>
      <vt:lpstr>財産・市債・一借（R6上）</vt:lpstr>
      <vt:lpstr>土地建物（R6上一般)</vt:lpstr>
      <vt:lpstr>土地建物（R6上特別）</vt:lpstr>
      <vt:lpstr>１．事業の概況（令和6年度　前期分 水道）</vt:lpstr>
      <vt:lpstr>２．経理の状況（令和6年度　前期分　水道）</vt:lpstr>
      <vt:lpstr>３．決算の状況（令和5年度　水道）</vt:lpstr>
      <vt:lpstr>１．事業の概況（令和5年度　前期分　下水道)</vt:lpstr>
      <vt:lpstr>２．経理の状況（令和5年度　前期分　下水道）</vt:lpstr>
      <vt:lpstr>３．決算の状況（令和5年度　下水道)</vt:lpstr>
      <vt:lpstr>１．事業の概況（令和5年度　前期分　公営事業局)</vt:lpstr>
      <vt:lpstr>２．経理の状況（令和5年度　前期分　公営事業局）</vt:lpstr>
      <vt:lpstr>３．決算の状況（令和5年度　公営事業局</vt:lpstr>
      <vt:lpstr>'１．事業の概況（令和5年度　前期分　下水道)'!Print_Area</vt:lpstr>
      <vt:lpstr>'１．事業の概況（令和6年度　前期分 水道）'!Print_Area</vt:lpstr>
      <vt:lpstr>'２．経理の状況（令和5年度　前期分　下水道）'!Print_Area</vt:lpstr>
      <vt:lpstr>'２．経理の状況（令和6年度　前期分　水道）'!Print_Area</vt:lpstr>
      <vt:lpstr>'３．決算の状況（令和5年度　下水道)'!Print_Area</vt:lpstr>
      <vt:lpstr>'３．決算の状況（令和5年度　水道）'!Print_Area</vt:lpstr>
      <vt:lpstr>'一般歳入歳出予算（06上）'!Print_Area</vt:lpstr>
      <vt:lpstr>都市計画税の使途状況!Print_Area</vt:lpstr>
      <vt:lpstr>'土地建物（R6上一般)'!Print_Area</vt:lpstr>
      <vt:lpstr>'土地建物（R6上特別）'!Print_Area</vt:lpstr>
      <vt:lpstr>'特会歳入歳出予算（06上）'!Print_Area</vt:lpstr>
      <vt:lpstr>入湯税の使途状況!Print_Area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2023-11-18T06:36:24Z</cp:lastPrinted>
  <dcterms:created xsi:type="dcterms:W3CDTF">1997-05-14T02:36:24Z</dcterms:created>
  <dcterms:modified xsi:type="dcterms:W3CDTF">2024-12-02T04:27:19Z</dcterms:modified>
</cp:coreProperties>
</file>